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900" yWindow="-255" windowWidth="15480" windowHeight="9210" tabRatio="601"/>
  </bookViews>
  <sheets>
    <sheet name="Инфор.на САЙТ" sheetId="13" r:id="rId1"/>
  </sheets>
  <calcPr calcId="124519"/>
</workbook>
</file>

<file path=xl/calcChain.xml><?xml version="1.0" encoding="utf-8"?>
<calcChain xmlns="http://schemas.openxmlformats.org/spreadsheetml/2006/main">
  <c r="C99" i="13"/>
  <c r="D99"/>
  <c r="E99"/>
  <c r="C100"/>
  <c r="D100"/>
  <c r="C101"/>
  <c r="D101"/>
  <c r="E101"/>
  <c r="R101"/>
  <c r="C102"/>
  <c r="D102"/>
  <c r="E102"/>
  <c r="R102"/>
  <c r="C103"/>
  <c r="D103"/>
  <c r="E103"/>
  <c r="R103"/>
  <c r="C104"/>
  <c r="D104"/>
  <c r="E104"/>
  <c r="R104"/>
  <c r="C105"/>
  <c r="D105"/>
  <c r="E105"/>
  <c r="R105"/>
  <c r="C106"/>
  <c r="D106"/>
  <c r="E106"/>
  <c r="R106"/>
  <c r="C107"/>
  <c r="D107"/>
  <c r="E107"/>
  <c r="R107"/>
  <c r="C108"/>
  <c r="D108"/>
  <c r="E108"/>
  <c r="R108"/>
  <c r="C109"/>
  <c r="D109"/>
  <c r="E109"/>
  <c r="R109"/>
  <c r="C110"/>
  <c r="D110"/>
  <c r="E110"/>
  <c r="R110"/>
  <c r="C111"/>
  <c r="D111"/>
  <c r="E111"/>
  <c r="R111"/>
  <c r="C112"/>
  <c r="D112"/>
  <c r="E112"/>
  <c r="R112"/>
  <c r="C113"/>
  <c r="D113"/>
  <c r="E113"/>
  <c r="R113"/>
  <c r="C114"/>
  <c r="D114"/>
  <c r="E114"/>
  <c r="R114"/>
  <c r="C115"/>
  <c r="D115"/>
  <c r="E115"/>
  <c r="R115"/>
  <c r="C116"/>
  <c r="D116"/>
  <c r="E116"/>
  <c r="R116"/>
  <c r="C117"/>
  <c r="D117"/>
  <c r="E117"/>
  <c r="R117"/>
  <c r="C118"/>
  <c r="D118"/>
  <c r="E118"/>
  <c r="R118"/>
  <c r="C119"/>
  <c r="D119"/>
  <c r="E119"/>
  <c r="R119"/>
  <c r="C120"/>
  <c r="D120"/>
  <c r="E120"/>
  <c r="R120"/>
  <c r="C121"/>
  <c r="D121"/>
  <c r="E121"/>
  <c r="R121"/>
  <c r="C122"/>
  <c r="D122"/>
  <c r="E122"/>
  <c r="R122"/>
  <c r="C123"/>
  <c r="D123"/>
  <c r="E123"/>
  <c r="R123"/>
  <c r="C124"/>
  <c r="D124"/>
  <c r="E124"/>
  <c r="R124"/>
  <c r="C125"/>
  <c r="D125"/>
  <c r="E125"/>
  <c r="R125"/>
  <c r="C126"/>
  <c r="D126"/>
  <c r="E126"/>
  <c r="R126"/>
  <c r="C127"/>
  <c r="D127"/>
  <c r="E127"/>
  <c r="R127"/>
  <c r="C128"/>
  <c r="D128"/>
  <c r="E128"/>
  <c r="R128"/>
  <c r="C129"/>
  <c r="D129"/>
  <c r="E129"/>
  <c r="R129"/>
  <c r="C130"/>
  <c r="D130"/>
  <c r="E130"/>
  <c r="R130"/>
  <c r="C131"/>
  <c r="D131"/>
  <c r="E131"/>
  <c r="R131"/>
  <c r="C132"/>
  <c r="D132"/>
  <c r="E132"/>
  <c r="R132"/>
  <c r="C133"/>
  <c r="D133"/>
  <c r="E133"/>
  <c r="R133"/>
  <c r="C134"/>
  <c r="D134"/>
  <c r="E134"/>
  <c r="R134"/>
  <c r="C135"/>
  <c r="D135"/>
  <c r="E135"/>
  <c r="R135"/>
  <c r="C136"/>
  <c r="D136"/>
  <c r="E136"/>
  <c r="R136"/>
  <c r="C137"/>
  <c r="D137"/>
  <c r="E137"/>
  <c r="R137"/>
  <c r="C138"/>
  <c r="D138"/>
  <c r="E138"/>
  <c r="R138"/>
  <c r="C139"/>
  <c r="D139"/>
  <c r="E139"/>
  <c r="R139"/>
  <c r="C140"/>
  <c r="D140"/>
  <c r="E140"/>
  <c r="R140"/>
  <c r="C141"/>
  <c r="D141"/>
  <c r="E141"/>
  <c r="R141"/>
  <c r="C142"/>
  <c r="D142"/>
  <c r="E142"/>
  <c r="R142"/>
  <c r="C143"/>
  <c r="D143"/>
  <c r="E143"/>
  <c r="R143"/>
  <c r="C144"/>
  <c r="D144"/>
  <c r="E144"/>
  <c r="R144"/>
  <c r="C145"/>
  <c r="D145"/>
  <c r="E145"/>
  <c r="R145"/>
  <c r="C146"/>
  <c r="D146"/>
  <c r="E146"/>
  <c r="R146"/>
  <c r="C147"/>
  <c r="D147"/>
  <c r="E147"/>
  <c r="R147"/>
  <c r="C148"/>
  <c r="D148"/>
  <c r="E148"/>
  <c r="R148"/>
  <c r="C149"/>
  <c r="D149"/>
  <c r="E149"/>
  <c r="R149"/>
  <c r="C150"/>
  <c r="D150"/>
  <c r="E150"/>
  <c r="R150"/>
  <c r="C151"/>
  <c r="D151"/>
  <c r="E151"/>
  <c r="R151"/>
  <c r="C152"/>
  <c r="D152"/>
  <c r="E152"/>
  <c r="R152"/>
  <c r="C153"/>
  <c r="D153"/>
  <c r="E153"/>
  <c r="R153"/>
  <c r="C154"/>
  <c r="D154"/>
  <c r="E154"/>
  <c r="R154"/>
  <c r="C155"/>
  <c r="D155"/>
  <c r="E155"/>
  <c r="R155"/>
  <c r="C156"/>
  <c r="D156"/>
  <c r="E156"/>
  <c r="R156"/>
  <c r="C157"/>
  <c r="D157"/>
  <c r="E157"/>
  <c r="R157"/>
  <c r="C158"/>
  <c r="D158"/>
  <c r="E158"/>
  <c r="R158"/>
  <c r="C159"/>
  <c r="D159"/>
  <c r="E159"/>
  <c r="R159"/>
  <c r="C160"/>
  <c r="D160"/>
  <c r="E160"/>
  <c r="R160"/>
  <c r="C161"/>
  <c r="D161"/>
  <c r="E161"/>
  <c r="R161"/>
  <c r="C162"/>
  <c r="D162"/>
  <c r="E162"/>
  <c r="R162"/>
  <c r="C163"/>
  <c r="D163"/>
  <c r="E163"/>
  <c r="R163"/>
  <c r="C164"/>
  <c r="D164"/>
  <c r="E164"/>
  <c r="R164"/>
  <c r="C165"/>
  <c r="D165"/>
  <c r="E165"/>
  <c r="R165"/>
  <c r="C166"/>
  <c r="D166"/>
  <c r="E166"/>
  <c r="R166"/>
  <c r="C167"/>
  <c r="D167"/>
  <c r="E167"/>
  <c r="R167"/>
  <c r="J170"/>
  <c r="P170"/>
  <c r="J171"/>
  <c r="P171"/>
  <c r="J172"/>
  <c r="P172"/>
  <c r="Q172"/>
  <c r="J173"/>
  <c r="P173"/>
  <c r="J174"/>
  <c r="P174"/>
  <c r="J175"/>
  <c r="P175"/>
  <c r="J176"/>
  <c r="P176"/>
  <c r="J177"/>
  <c r="P177"/>
  <c r="J178"/>
  <c r="P178"/>
  <c r="J179"/>
  <c r="P179"/>
  <c r="J180"/>
  <c r="P180"/>
  <c r="Q180"/>
  <c r="J181"/>
  <c r="P181"/>
  <c r="J182"/>
  <c r="P182"/>
  <c r="J183"/>
  <c r="P183"/>
  <c r="J184"/>
  <c r="P184"/>
  <c r="J185"/>
  <c r="P185"/>
  <c r="J186"/>
  <c r="P186"/>
  <c r="J187"/>
  <c r="P187"/>
  <c r="J188"/>
  <c r="P188"/>
  <c r="J189"/>
  <c r="P189"/>
  <c r="J190"/>
  <c r="P190"/>
  <c r="J191"/>
  <c r="P191"/>
  <c r="J192"/>
  <c r="P192"/>
  <c r="J193"/>
  <c r="P193"/>
  <c r="J194"/>
  <c r="P194"/>
  <c r="J195"/>
  <c r="P195"/>
  <c r="J196"/>
  <c r="P196"/>
  <c r="Q196"/>
  <c r="J197"/>
  <c r="P197"/>
  <c r="Q197"/>
  <c r="J198"/>
  <c r="P198"/>
  <c r="Q198"/>
  <c r="J199"/>
  <c r="P199"/>
  <c r="J200"/>
  <c r="P200"/>
  <c r="J201"/>
  <c r="P201"/>
  <c r="Q201"/>
  <c r="J202"/>
  <c r="P202"/>
  <c r="Q202"/>
  <c r="J203"/>
  <c r="P203"/>
  <c r="J204"/>
  <c r="P204"/>
  <c r="J205"/>
  <c r="P205"/>
  <c r="Q205"/>
  <c r="J206"/>
  <c r="P206"/>
  <c r="Q206"/>
  <c r="J207"/>
  <c r="P207"/>
  <c r="J208"/>
  <c r="P208"/>
  <c r="Q208"/>
  <c r="J209"/>
  <c r="P209"/>
  <c r="J210"/>
  <c r="P210"/>
  <c r="J211"/>
  <c r="P211"/>
  <c r="J212"/>
  <c r="P212"/>
  <c r="Q212"/>
  <c r="J213"/>
  <c r="P213"/>
  <c r="J214"/>
  <c r="P214"/>
  <c r="J215"/>
  <c r="P215"/>
  <c r="J216"/>
  <c r="P216"/>
  <c r="J217"/>
  <c r="P217"/>
  <c r="J218"/>
  <c r="P218"/>
  <c r="J219"/>
  <c r="P219"/>
  <c r="J220"/>
  <c r="P220"/>
  <c r="J221"/>
  <c r="P221"/>
  <c r="J222"/>
  <c r="P222"/>
  <c r="J223"/>
  <c r="P223"/>
  <c r="J224"/>
  <c r="P224"/>
  <c r="J225"/>
  <c r="P225"/>
  <c r="J226"/>
  <c r="P226"/>
  <c r="J227"/>
  <c r="P227"/>
  <c r="J228"/>
  <c r="P228"/>
  <c r="Q228"/>
  <c r="J229"/>
  <c r="P229"/>
  <c r="J230"/>
  <c r="P230"/>
  <c r="J231"/>
  <c r="P231"/>
  <c r="J232"/>
  <c r="P232"/>
  <c r="J233"/>
  <c r="P233"/>
  <c r="J234"/>
  <c r="P234"/>
  <c r="J235"/>
  <c r="P235"/>
  <c r="J236"/>
  <c r="P236"/>
  <c r="J237"/>
  <c r="P237"/>
  <c r="J238"/>
  <c r="P238"/>
  <c r="J239"/>
  <c r="P239"/>
  <c r="J240"/>
  <c r="P240"/>
  <c r="J241"/>
  <c r="P241"/>
  <c r="J242"/>
  <c r="P242"/>
  <c r="J243"/>
  <c r="P243"/>
  <c r="J244"/>
  <c r="P244"/>
  <c r="J245"/>
  <c r="P245"/>
  <c r="J246"/>
  <c r="P246"/>
  <c r="J247"/>
  <c r="P247"/>
  <c r="J248"/>
  <c r="P248"/>
  <c r="J249"/>
  <c r="P249"/>
  <c r="J251"/>
  <c r="P251"/>
  <c r="J252"/>
  <c r="P252"/>
  <c r="J99"/>
  <c r="P99"/>
  <c r="J100"/>
  <c r="P100"/>
  <c r="J101"/>
  <c r="P101"/>
  <c r="J102"/>
  <c r="P102"/>
  <c r="J103"/>
  <c r="P103"/>
  <c r="J104"/>
  <c r="P104"/>
  <c r="Q104"/>
  <c r="J105"/>
  <c r="P105"/>
  <c r="Q105"/>
  <c r="J106"/>
  <c r="P106"/>
  <c r="Q106"/>
  <c r="J107"/>
  <c r="P107"/>
  <c r="J108"/>
  <c r="P108"/>
  <c r="Q108"/>
  <c r="J109"/>
  <c r="P109"/>
  <c r="J110"/>
  <c r="P110"/>
  <c r="J111"/>
  <c r="P111"/>
  <c r="J112"/>
  <c r="P112"/>
  <c r="Q112"/>
  <c r="J113"/>
  <c r="P113"/>
  <c r="J114"/>
  <c r="P114"/>
  <c r="J115"/>
  <c r="P115"/>
  <c r="J116"/>
  <c r="P116"/>
  <c r="J117"/>
  <c r="P117"/>
  <c r="J118"/>
  <c r="P118"/>
  <c r="J119"/>
  <c r="P119"/>
  <c r="J120"/>
  <c r="P120"/>
  <c r="Q120"/>
  <c r="J121"/>
  <c r="P121"/>
  <c r="J122"/>
  <c r="P122"/>
  <c r="J123"/>
  <c r="P123"/>
  <c r="J124"/>
  <c r="P124"/>
  <c r="J125"/>
  <c r="P125"/>
  <c r="J126"/>
  <c r="P126"/>
  <c r="J127"/>
  <c r="P127"/>
  <c r="J128"/>
  <c r="P128"/>
  <c r="J129"/>
  <c r="P129"/>
  <c r="J130"/>
  <c r="P130"/>
  <c r="J131"/>
  <c r="P131"/>
  <c r="J132"/>
  <c r="P132"/>
  <c r="J133"/>
  <c r="P133"/>
  <c r="J134"/>
  <c r="P134"/>
  <c r="J135"/>
  <c r="P135"/>
  <c r="J136"/>
  <c r="P136"/>
  <c r="J137"/>
  <c r="P137"/>
  <c r="J138"/>
  <c r="P138"/>
  <c r="J139"/>
  <c r="P139"/>
  <c r="J140"/>
  <c r="P140"/>
  <c r="Q140"/>
  <c r="J141"/>
  <c r="P141"/>
  <c r="Q141"/>
  <c r="J142"/>
  <c r="P142"/>
  <c r="Q142"/>
  <c r="J143"/>
  <c r="P143"/>
  <c r="J144"/>
  <c r="P144"/>
  <c r="Q144"/>
  <c r="J145"/>
  <c r="P145"/>
  <c r="J146"/>
  <c r="P146"/>
  <c r="J147"/>
  <c r="P147"/>
  <c r="J148"/>
  <c r="P148"/>
  <c r="Q148"/>
  <c r="J149"/>
  <c r="P149"/>
  <c r="J150"/>
  <c r="P150"/>
  <c r="J151"/>
  <c r="P151"/>
  <c r="J152"/>
  <c r="P152"/>
  <c r="J153"/>
  <c r="P153"/>
  <c r="J154"/>
  <c r="P154"/>
  <c r="J155"/>
  <c r="P155"/>
  <c r="J156"/>
  <c r="P156"/>
  <c r="Q156"/>
  <c r="J157"/>
  <c r="P157"/>
  <c r="J158"/>
  <c r="P158"/>
  <c r="J159"/>
  <c r="P159"/>
  <c r="J160"/>
  <c r="P160"/>
  <c r="J161"/>
  <c r="P161"/>
  <c r="J162"/>
  <c r="P162"/>
  <c r="J163"/>
  <c r="P163"/>
  <c r="J164"/>
  <c r="P164"/>
  <c r="J165"/>
  <c r="P165"/>
  <c r="J166"/>
  <c r="P166"/>
  <c r="J167"/>
  <c r="P167"/>
  <c r="J14"/>
  <c r="P14"/>
  <c r="J15"/>
  <c r="P15"/>
  <c r="J16"/>
  <c r="P16"/>
  <c r="J17"/>
  <c r="P17"/>
  <c r="J18"/>
  <c r="P18"/>
  <c r="J19"/>
  <c r="P19"/>
  <c r="J20"/>
  <c r="P20"/>
  <c r="J21"/>
  <c r="P21"/>
  <c r="J22"/>
  <c r="P22"/>
  <c r="J23"/>
  <c r="P23"/>
  <c r="Q23"/>
  <c r="J24"/>
  <c r="P24"/>
  <c r="Q24"/>
  <c r="J25"/>
  <c r="P25"/>
  <c r="Q25"/>
  <c r="J26"/>
  <c r="P26"/>
  <c r="J27"/>
  <c r="P27"/>
  <c r="Q27"/>
  <c r="J28"/>
  <c r="P28"/>
  <c r="J29"/>
  <c r="P29"/>
  <c r="J30"/>
  <c r="P30"/>
  <c r="J31"/>
  <c r="P31"/>
  <c r="Q31"/>
  <c r="J32"/>
  <c r="P32"/>
  <c r="J33"/>
  <c r="P33"/>
  <c r="J34"/>
  <c r="P34"/>
  <c r="J35"/>
  <c r="P35"/>
  <c r="J36"/>
  <c r="P36"/>
  <c r="J37"/>
  <c r="P37"/>
  <c r="J38"/>
  <c r="P38"/>
  <c r="J39"/>
  <c r="P39"/>
  <c r="Q39"/>
  <c r="J40"/>
  <c r="P40"/>
  <c r="J41"/>
  <c r="P41"/>
  <c r="J42"/>
  <c r="P42"/>
  <c r="J43"/>
  <c r="P43"/>
  <c r="J44"/>
  <c r="P44"/>
  <c r="J45"/>
  <c r="P45"/>
  <c r="J46"/>
  <c r="P46"/>
  <c r="J47"/>
  <c r="P47"/>
  <c r="J48"/>
  <c r="P48"/>
  <c r="J49"/>
  <c r="P49"/>
  <c r="J50"/>
  <c r="P50"/>
  <c r="J51"/>
  <c r="P51"/>
  <c r="J52"/>
  <c r="P52"/>
  <c r="J53"/>
  <c r="P53"/>
  <c r="J54"/>
  <c r="P54"/>
  <c r="J55"/>
  <c r="P55"/>
  <c r="Q55"/>
  <c r="J56"/>
  <c r="P56"/>
  <c r="Q56"/>
  <c r="J57"/>
  <c r="P57"/>
  <c r="Q57"/>
  <c r="J58"/>
  <c r="P58"/>
  <c r="J59"/>
  <c r="P59"/>
  <c r="J60"/>
  <c r="P60"/>
  <c r="Q60"/>
  <c r="J61"/>
  <c r="P61"/>
  <c r="Q61"/>
  <c r="J62"/>
  <c r="P62"/>
  <c r="J63"/>
  <c r="P63"/>
  <c r="Q63"/>
  <c r="J64"/>
  <c r="P64"/>
  <c r="J65"/>
  <c r="P65"/>
  <c r="J66"/>
  <c r="P66"/>
  <c r="J67"/>
  <c r="P67"/>
  <c r="Q67"/>
  <c r="J68"/>
  <c r="P68"/>
  <c r="J69"/>
  <c r="P69"/>
  <c r="J70"/>
  <c r="P70"/>
  <c r="J71"/>
  <c r="P71"/>
  <c r="J72"/>
  <c r="P72"/>
  <c r="J73"/>
  <c r="P73"/>
  <c r="J74"/>
  <c r="P74"/>
  <c r="J75"/>
  <c r="P75"/>
  <c r="J76"/>
  <c r="P76"/>
  <c r="J77"/>
  <c r="P77"/>
  <c r="J78"/>
  <c r="P78"/>
  <c r="J79"/>
  <c r="P79"/>
  <c r="J80"/>
  <c r="P80"/>
  <c r="J81"/>
  <c r="P81"/>
  <c r="J82"/>
  <c r="P82"/>
  <c r="J83"/>
  <c r="P83"/>
  <c r="Q83"/>
  <c r="J84"/>
  <c r="P84"/>
  <c r="J85"/>
  <c r="P85"/>
  <c r="J86"/>
  <c r="P86"/>
  <c r="J88"/>
  <c r="P88"/>
  <c r="J89"/>
  <c r="P89"/>
  <c r="J91"/>
  <c r="P91"/>
  <c r="J92"/>
  <c r="P92"/>
  <c r="J93"/>
  <c r="P93"/>
  <c r="J94"/>
  <c r="P94"/>
  <c r="J95"/>
  <c r="P95"/>
  <c r="J96"/>
  <c r="P96"/>
  <c r="J250"/>
  <c r="J87"/>
  <c r="J90"/>
  <c r="R252"/>
  <c r="R251"/>
  <c r="R250"/>
  <c r="R249"/>
  <c r="R248"/>
  <c r="R247"/>
  <c r="R246"/>
  <c r="R245"/>
  <c r="R244"/>
  <c r="R243"/>
  <c r="R242"/>
  <c r="R241"/>
  <c r="R240"/>
  <c r="R239"/>
  <c r="R238"/>
  <c r="R237"/>
  <c r="R236"/>
  <c r="R235"/>
  <c r="R234"/>
  <c r="R233"/>
  <c r="R232"/>
  <c r="R231"/>
  <c r="R230"/>
  <c r="R229"/>
  <c r="R228"/>
  <c r="R227"/>
  <c r="R226"/>
  <c r="R225"/>
  <c r="R224"/>
  <c r="R223"/>
  <c r="R222"/>
  <c r="R221"/>
  <c r="R220"/>
  <c r="R219"/>
  <c r="R218"/>
  <c r="R217"/>
  <c r="R216"/>
  <c r="R215"/>
  <c r="R214"/>
  <c r="R213"/>
  <c r="R212"/>
  <c r="R211"/>
  <c r="R210"/>
  <c r="R209"/>
  <c r="R208"/>
  <c r="R207"/>
  <c r="R206"/>
  <c r="R205"/>
  <c r="R204"/>
  <c r="R203"/>
  <c r="R202"/>
  <c r="R201"/>
  <c r="R200"/>
  <c r="R199"/>
  <c r="R198"/>
  <c r="R197"/>
  <c r="R196"/>
  <c r="R195"/>
  <c r="R194"/>
  <c r="R193"/>
  <c r="R192"/>
  <c r="R191"/>
  <c r="R190"/>
  <c r="R189"/>
  <c r="R188"/>
  <c r="R187"/>
  <c r="R186"/>
  <c r="R185"/>
  <c r="R184"/>
  <c r="R183"/>
  <c r="R182"/>
  <c r="R181"/>
  <c r="R180"/>
  <c r="R179"/>
  <c r="R178"/>
  <c r="R177"/>
  <c r="R176"/>
  <c r="R175"/>
  <c r="R174"/>
  <c r="R173"/>
  <c r="R172"/>
  <c r="R171"/>
  <c r="R170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Q93"/>
  <c r="Q88"/>
  <c r="Q85"/>
  <c r="Q84"/>
  <c r="Q79"/>
  <c r="Q75"/>
  <c r="Q47"/>
  <c r="Q43"/>
  <c r="Q41"/>
  <c r="Q40"/>
  <c r="Q164"/>
  <c r="Q160"/>
  <c r="Q158"/>
  <c r="Q157"/>
  <c r="Q128"/>
  <c r="Q124"/>
  <c r="Q122"/>
  <c r="Q121"/>
  <c r="Q244"/>
  <c r="Q232"/>
  <c r="Q230"/>
  <c r="Q229"/>
  <c r="Q224"/>
  <c r="Q188"/>
  <c r="Q184"/>
  <c r="Q182"/>
  <c r="Q181"/>
  <c r="Q95"/>
  <c r="Q94"/>
  <c r="Q71"/>
  <c r="Q69"/>
  <c r="Q68"/>
  <c r="Q51"/>
  <c r="Q49"/>
  <c r="Q48"/>
  <c r="Q35"/>
  <c r="Q33"/>
  <c r="Q32"/>
  <c r="Q19"/>
  <c r="Q17"/>
  <c r="Q16"/>
  <c r="Q166"/>
  <c r="Q165"/>
  <c r="Q152"/>
  <c r="Q150"/>
  <c r="Q149"/>
  <c r="Q136"/>
  <c r="Q134"/>
  <c r="Q133"/>
  <c r="Q130"/>
  <c r="Q129"/>
  <c r="Q116"/>
  <c r="Q114"/>
  <c r="Q113"/>
  <c r="Q100"/>
  <c r="Q251"/>
  <c r="Q249"/>
  <c r="Q246"/>
  <c r="Q245"/>
  <c r="Q240"/>
  <c r="Q236"/>
  <c r="Q220"/>
  <c r="Q218"/>
  <c r="Q217"/>
  <c r="Q214"/>
  <c r="Q213"/>
  <c r="Q192"/>
  <c r="Q190"/>
  <c r="Q189"/>
  <c r="Q176"/>
  <c r="Q174"/>
  <c r="Q173"/>
  <c r="Q91"/>
  <c r="Q89"/>
  <c r="Q81"/>
  <c r="Q80"/>
  <c r="Q77"/>
  <c r="Q76"/>
  <c r="Q73"/>
  <c r="Q72"/>
  <c r="Q65"/>
  <c r="Q64"/>
  <c r="Q59"/>
  <c r="Q53"/>
  <c r="Q52"/>
  <c r="Q45"/>
  <c r="Q44"/>
  <c r="Q37"/>
  <c r="Q36"/>
  <c r="Q29"/>
  <c r="Q28"/>
  <c r="Q21"/>
  <c r="Q20"/>
  <c r="Q15"/>
  <c r="Q162"/>
  <c r="Q161"/>
  <c r="Q154"/>
  <c r="Q153"/>
  <c r="Q146"/>
  <c r="Q145"/>
  <c r="Q138"/>
  <c r="Q137"/>
  <c r="Q132"/>
  <c r="Q126"/>
  <c r="Q125"/>
  <c r="Q118"/>
  <c r="Q117"/>
  <c r="Q110"/>
  <c r="Q109"/>
  <c r="Q102"/>
  <c r="Q101"/>
  <c r="Q248"/>
  <c r="Q242"/>
  <c r="Q241"/>
  <c r="Q238"/>
  <c r="Q237"/>
  <c r="Q234"/>
  <c r="Q233"/>
  <c r="Q226"/>
  <c r="Q225"/>
  <c r="Q222"/>
  <c r="Q221"/>
  <c r="Q216"/>
  <c r="Q210"/>
  <c r="Q209"/>
  <c r="Q204"/>
  <c r="Q200"/>
  <c r="Q194"/>
  <c r="Q193"/>
  <c r="Q186"/>
  <c r="Q185"/>
  <c r="Q178"/>
  <c r="Q177"/>
  <c r="Q170"/>
  <c r="Q96"/>
  <c r="Q92"/>
  <c r="Q86"/>
  <c r="Q82"/>
  <c r="Q78"/>
  <c r="Q74"/>
  <c r="Q70"/>
  <c r="Q66"/>
  <c r="Q62"/>
  <c r="Q58"/>
  <c r="Q54"/>
  <c r="Q50"/>
  <c r="Q46"/>
  <c r="Q42"/>
  <c r="Q38"/>
  <c r="Q34"/>
  <c r="Q30"/>
  <c r="Q26"/>
  <c r="Q22"/>
  <c r="Q18"/>
  <c r="Q14"/>
  <c r="Q167"/>
  <c r="Q163"/>
  <c r="Q159"/>
  <c r="Q155"/>
  <c r="Q151"/>
  <c r="Q147"/>
  <c r="Q143"/>
  <c r="Q139"/>
  <c r="Q135"/>
  <c r="Q131"/>
  <c r="Q127"/>
  <c r="Q123"/>
  <c r="Q119"/>
  <c r="Q115"/>
  <c r="Q111"/>
  <c r="Q107"/>
  <c r="Q103"/>
  <c r="Q99"/>
  <c r="Q252"/>
  <c r="Q247"/>
  <c r="Q243"/>
  <c r="Q239"/>
  <c r="Q235"/>
  <c r="Q231"/>
  <c r="Q227"/>
  <c r="Q223"/>
  <c r="Q219"/>
  <c r="Q215"/>
  <c r="Q211"/>
  <c r="Q207"/>
  <c r="Q203"/>
  <c r="Q199"/>
  <c r="Q195"/>
  <c r="Q191"/>
  <c r="Q187"/>
  <c r="Q183"/>
  <c r="Q179"/>
  <c r="Q175"/>
  <c r="Q171"/>
  <c r="R99"/>
  <c r="E100"/>
  <c r="R100"/>
</calcChain>
</file>

<file path=xl/sharedStrings.xml><?xml version="1.0" encoding="utf-8"?>
<sst xmlns="http://schemas.openxmlformats.org/spreadsheetml/2006/main" count="267" uniqueCount="266">
  <si>
    <t>Площадь</t>
  </si>
  <si>
    <t>Собрано всего (+льгота и дотация)</t>
  </si>
  <si>
    <t xml:space="preserve">Расходы </t>
  </si>
  <si>
    <t>Долг(-)/ переплата(+)  жителей (разница между начислено и собрано)</t>
  </si>
  <si>
    <t>льгота</t>
  </si>
  <si>
    <t>Аварийное обслуживание</t>
  </si>
  <si>
    <t>Тек. Ремонт</t>
  </si>
  <si>
    <t>Расходов всего</t>
  </si>
  <si>
    <t>2009 год</t>
  </si>
  <si>
    <t>Общество с ограниченной ответственностью</t>
  </si>
  <si>
    <t>Начислено квартплаты</t>
  </si>
  <si>
    <t>по содержанию и тек. ремонту</t>
  </si>
  <si>
    <t>Услуга управления</t>
  </si>
  <si>
    <t>Содержание</t>
  </si>
  <si>
    <t>Эл.энергия общ. Пользования</t>
  </si>
  <si>
    <t>населению</t>
  </si>
  <si>
    <t xml:space="preserve">Собрано квартплаты </t>
  </si>
  <si>
    <t>от населения по содержанию и тек. рем.</t>
  </si>
  <si>
    <t>адрес</t>
  </si>
  <si>
    <t>Октябрьская 1</t>
  </si>
  <si>
    <t>Октябрьская 2</t>
  </si>
  <si>
    <t>Октябрьская 4</t>
  </si>
  <si>
    <t>Октябрьская 5</t>
  </si>
  <si>
    <t>Октябрьская 6</t>
  </si>
  <si>
    <t>Октябрьская 9</t>
  </si>
  <si>
    <t>Октябрьская 10</t>
  </si>
  <si>
    <t>Октябрьская 11</t>
  </si>
  <si>
    <t>Октябр-кая 11а</t>
  </si>
  <si>
    <t>Октябр-кая 12</t>
  </si>
  <si>
    <t>Октябр-кая 13</t>
  </si>
  <si>
    <t>Октябр-кая 15</t>
  </si>
  <si>
    <t>Октябр-кая 19</t>
  </si>
  <si>
    <t>Октябр-кая 20</t>
  </si>
  <si>
    <t>Кр.Маяк 1</t>
  </si>
  <si>
    <t>Кр.Маяк 3</t>
  </si>
  <si>
    <t>Кр.Маяк 5</t>
  </si>
  <si>
    <t>Кр.Маяк 6</t>
  </si>
  <si>
    <t>Кр.Маяк 7</t>
  </si>
  <si>
    <t>Кр.Маяк 8</t>
  </si>
  <si>
    <t>Мира 65</t>
  </si>
  <si>
    <t>Дружбы 53</t>
  </si>
  <si>
    <t>России 1</t>
  </si>
  <si>
    <t>России 5</t>
  </si>
  <si>
    <t>Суворова 13</t>
  </si>
  <si>
    <t>Суворова 14</t>
  </si>
  <si>
    <t>Суворова 15</t>
  </si>
  <si>
    <t>Суворова 16</t>
  </si>
  <si>
    <t>Суворова 17</t>
  </si>
  <si>
    <t>Суворова 16а</t>
  </si>
  <si>
    <t>Суворова 19</t>
  </si>
  <si>
    <t>Суворова 21</t>
  </si>
  <si>
    <t>Центр-я 2</t>
  </si>
  <si>
    <t>Центр-я 3</t>
  </si>
  <si>
    <t>Центр-я 7</t>
  </si>
  <si>
    <t>Центр-я 9</t>
  </si>
  <si>
    <t>Центр-я 10</t>
  </si>
  <si>
    <t>Центр-я 11</t>
  </si>
  <si>
    <t>Центр-я 13</t>
  </si>
  <si>
    <t>Центр-я 15</t>
  </si>
  <si>
    <t>Центр-я 16</t>
  </si>
  <si>
    <t>Центр-я 17</t>
  </si>
  <si>
    <t>Центр-я 18</t>
  </si>
  <si>
    <t>Центр-я 20</t>
  </si>
  <si>
    <t>Центр-я 21</t>
  </si>
  <si>
    <t>Центр-я 23</t>
  </si>
  <si>
    <t>Центр-я 24</t>
  </si>
  <si>
    <t>Центр-я 25</t>
  </si>
  <si>
    <t>Центр-я 26</t>
  </si>
  <si>
    <t>Центр-я 32</t>
  </si>
  <si>
    <t>Центр-я 33а</t>
  </si>
  <si>
    <t>Почтов-я 1</t>
  </si>
  <si>
    <t>Почтов-я 2</t>
  </si>
  <si>
    <t>Почтов-я 3</t>
  </si>
  <si>
    <t>Почтов-я 10</t>
  </si>
  <si>
    <t>Почтов-я 20</t>
  </si>
  <si>
    <t>Почтов-я 21</t>
  </si>
  <si>
    <t>Почтов-я 22</t>
  </si>
  <si>
    <t>Почтов-я 27</t>
  </si>
  <si>
    <t>Почтов-я 28</t>
  </si>
  <si>
    <t>Почтов-я 29</t>
  </si>
  <si>
    <t>Рудная 1</t>
  </si>
  <si>
    <t>Рудная 2</t>
  </si>
  <si>
    <t>Рудная 3</t>
  </si>
  <si>
    <t>Рудная 4</t>
  </si>
  <si>
    <t>Рудная 5</t>
  </si>
  <si>
    <t>Школьная 1</t>
  </si>
  <si>
    <t>Школьная 2</t>
  </si>
  <si>
    <t>Школьная 15</t>
  </si>
  <si>
    <t>п.Темиртау</t>
  </si>
  <si>
    <t xml:space="preserve">2009 год </t>
  </si>
  <si>
    <t>п.Каз</t>
  </si>
  <si>
    <t>Победы,1</t>
  </si>
  <si>
    <t>Победы,2</t>
  </si>
  <si>
    <t>Победы,2а</t>
  </si>
  <si>
    <t>Победы,3</t>
  </si>
  <si>
    <t>Победы,4</t>
  </si>
  <si>
    <t>Победы,5</t>
  </si>
  <si>
    <t>Победы,6</t>
  </si>
  <si>
    <t>Победы,7</t>
  </si>
  <si>
    <t>Победы,8</t>
  </si>
  <si>
    <t>Победы,10</t>
  </si>
  <si>
    <t>Победы,12</t>
  </si>
  <si>
    <t>Ленина,2</t>
  </si>
  <si>
    <t>Ленина,4</t>
  </si>
  <si>
    <t>Ленина,6</t>
  </si>
  <si>
    <t>Ленина,8</t>
  </si>
  <si>
    <t>Ленина,10</t>
  </si>
  <si>
    <t>Ленина,12</t>
  </si>
  <si>
    <t>Ленина,14</t>
  </si>
  <si>
    <t>Ленина,15</t>
  </si>
  <si>
    <t>Ленина,16</t>
  </si>
  <si>
    <t>Ленина,18</t>
  </si>
  <si>
    <t>Ленина,20</t>
  </si>
  <si>
    <t>Ленина,22</t>
  </si>
  <si>
    <t>Ленина,23</t>
  </si>
  <si>
    <t>Токарева3</t>
  </si>
  <si>
    <t>Токарева,5</t>
  </si>
  <si>
    <t>Токарева,6</t>
  </si>
  <si>
    <t>Токарева,7</t>
  </si>
  <si>
    <t>Токарева,9</t>
  </si>
  <si>
    <t>Токарева,10</t>
  </si>
  <si>
    <t>Токарева,11</t>
  </si>
  <si>
    <t>Токарева,12</t>
  </si>
  <si>
    <t>Токарева,13</t>
  </si>
  <si>
    <t>Токарева,14</t>
  </si>
  <si>
    <t>Токарева,16</t>
  </si>
  <si>
    <t>Ногорная,23</t>
  </si>
  <si>
    <t>Ногорная,27</t>
  </si>
  <si>
    <t>Ногорная,40</t>
  </si>
  <si>
    <t>Гор.спас.,1</t>
  </si>
  <si>
    <t>Строит.,7</t>
  </si>
  <si>
    <t>Строит.,2</t>
  </si>
  <si>
    <t>Строит.,8</t>
  </si>
  <si>
    <t>Строит.,.9</t>
  </si>
  <si>
    <t>Строит.,10</t>
  </si>
  <si>
    <t>Титова,6</t>
  </si>
  <si>
    <t>Кирова,2</t>
  </si>
  <si>
    <t>Кирова,3</t>
  </si>
  <si>
    <t>Кирова,4</t>
  </si>
  <si>
    <t>Кирова,5</t>
  </si>
  <si>
    <t>Кирова,6</t>
  </si>
  <si>
    <t>Кирова,8</t>
  </si>
  <si>
    <t>Кирова,9</t>
  </si>
  <si>
    <t>Кирова,11</t>
  </si>
  <si>
    <t>Кирова,13</t>
  </si>
  <si>
    <t>Кирова,14</t>
  </si>
  <si>
    <t>Кирова,15</t>
  </si>
  <si>
    <t>Кирова,16</t>
  </si>
  <si>
    <t>Кирова,17</t>
  </si>
  <si>
    <t>Кирова,19</t>
  </si>
  <si>
    <t>Кирова,20</t>
  </si>
  <si>
    <t>Кирова,22</t>
  </si>
  <si>
    <t>Кирова,23</t>
  </si>
  <si>
    <t>Кирова,24</t>
  </si>
  <si>
    <t>Кирова,25</t>
  </si>
  <si>
    <t>Кирова,26</t>
  </si>
  <si>
    <t>Кирова,27</t>
  </si>
  <si>
    <t>Кирова,29</t>
  </si>
  <si>
    <t>Кирова,31</t>
  </si>
  <si>
    <t>Кирова,32</t>
  </si>
  <si>
    <t>Кирова,33</t>
  </si>
  <si>
    <t>Кирова,34</t>
  </si>
  <si>
    <t>Кирова,35</t>
  </si>
  <si>
    <t>Октяб.,15</t>
  </si>
  <si>
    <t>ст. Тенеш</t>
  </si>
  <si>
    <t>Тенеш,7</t>
  </si>
  <si>
    <t>Тенеш,8</t>
  </si>
  <si>
    <t>п. Алгаин</t>
  </si>
  <si>
    <t>Алгаин,1</t>
  </si>
  <si>
    <t>Алгаин,2</t>
  </si>
  <si>
    <t>Станцион.2</t>
  </si>
  <si>
    <t>Станцион.3</t>
  </si>
  <si>
    <t>Станцион.5</t>
  </si>
  <si>
    <t>Централ.1</t>
  </si>
  <si>
    <t>п.Мундыбаш</t>
  </si>
  <si>
    <t>Ленина1</t>
  </si>
  <si>
    <t>Ленина3</t>
  </si>
  <si>
    <t>Ленина4</t>
  </si>
  <si>
    <t>Ленина6</t>
  </si>
  <si>
    <t>Ленина7</t>
  </si>
  <si>
    <t>Ленина8</t>
  </si>
  <si>
    <t>Ленина9</t>
  </si>
  <si>
    <t>Ленина10</t>
  </si>
  <si>
    <t>Ленина11</t>
  </si>
  <si>
    <t>Ленина11а</t>
  </si>
  <si>
    <t>Ленина12</t>
  </si>
  <si>
    <t>Ленина13</t>
  </si>
  <si>
    <t>Ленина13а</t>
  </si>
  <si>
    <t>Ленина14</t>
  </si>
  <si>
    <t>Ленина15</t>
  </si>
  <si>
    <t>Ленина16</t>
  </si>
  <si>
    <t>Ленина17</t>
  </si>
  <si>
    <t>Ленина18</t>
  </si>
  <si>
    <t>Ленина19</t>
  </si>
  <si>
    <t>Ленина20</t>
  </si>
  <si>
    <t>Ленина21</t>
  </si>
  <si>
    <t>Ленина23</t>
  </si>
  <si>
    <t>Ленина24</t>
  </si>
  <si>
    <t>Ленина25</t>
  </si>
  <si>
    <t>Ленина26</t>
  </si>
  <si>
    <t>Ленина29</t>
  </si>
  <si>
    <t>Ленина30</t>
  </si>
  <si>
    <t>Ленина31</t>
  </si>
  <si>
    <t>Мамонтова2</t>
  </si>
  <si>
    <t>Кабалевского1</t>
  </si>
  <si>
    <t>Кабалевского2</t>
  </si>
  <si>
    <t>Кабалевского5</t>
  </si>
  <si>
    <t>Кабалевского7</t>
  </si>
  <si>
    <t>Комсомольская5</t>
  </si>
  <si>
    <t>Комсомольская24</t>
  </si>
  <si>
    <t>Строительная5</t>
  </si>
  <si>
    <t>Строительная6</t>
  </si>
  <si>
    <t>Строительная7</t>
  </si>
  <si>
    <t>Строительная9</t>
  </si>
  <si>
    <t>Строительная14</t>
  </si>
  <si>
    <t>Шмидта59</t>
  </si>
  <si>
    <t>Шмидта60</t>
  </si>
  <si>
    <t>Советская2</t>
  </si>
  <si>
    <t>Советская4</t>
  </si>
  <si>
    <t>Советская22</t>
  </si>
  <si>
    <t>Коммунистическая1а</t>
  </si>
  <si>
    <t>Коммунистическая8</t>
  </si>
  <si>
    <t>Коммунистическая9</t>
  </si>
  <si>
    <t>Коммунистическая9а</t>
  </si>
  <si>
    <t>Рабочая3</t>
  </si>
  <si>
    <t>Рабочая4</t>
  </si>
  <si>
    <t>Рабочая10</t>
  </si>
  <si>
    <t>Рабочая11</t>
  </si>
  <si>
    <t>Октябрьская19</t>
  </si>
  <si>
    <t>Октябрьская26</t>
  </si>
  <si>
    <t>Октябрьская28</t>
  </si>
  <si>
    <t>Октябрьская30</t>
  </si>
  <si>
    <t>Октябрьская38</t>
  </si>
  <si>
    <t>Октябрьская40</t>
  </si>
  <si>
    <t>Октябрьская42</t>
  </si>
  <si>
    <t>Октябрьская52</t>
  </si>
  <si>
    <t>Школьная4а</t>
  </si>
  <si>
    <t>Школьная8</t>
  </si>
  <si>
    <t>Школьная9</t>
  </si>
  <si>
    <t>Школьная11</t>
  </si>
  <si>
    <t>Школьная13</t>
  </si>
  <si>
    <t>Школьная14</t>
  </si>
  <si>
    <t>Школьная15</t>
  </si>
  <si>
    <t>Школьная16</t>
  </si>
  <si>
    <t>Школьная17</t>
  </si>
  <si>
    <t>Школьная18</t>
  </si>
  <si>
    <t>Школьная19</t>
  </si>
  <si>
    <t>Школьная34</t>
  </si>
  <si>
    <t>Вокзальная3</t>
  </si>
  <si>
    <t>Вокзалная4</t>
  </si>
  <si>
    <t>Лузина6</t>
  </si>
  <si>
    <t>Лузина7</t>
  </si>
  <si>
    <t>Лузина9</t>
  </si>
  <si>
    <t>Лузина11</t>
  </si>
  <si>
    <t>Дзержинского7</t>
  </si>
  <si>
    <t>п.Учулен</t>
  </si>
  <si>
    <t>Станционная5</t>
  </si>
  <si>
    <t>Станционная5а</t>
  </si>
  <si>
    <t xml:space="preserve"> собрано с населения</t>
  </si>
  <si>
    <t>Остаток на Л/СЧ дома по содержанию жилья (доходы- расходы) "+"остаток               "-"  перерасход</t>
  </si>
  <si>
    <t xml:space="preserve">Начислено по Тарифу по содержанию и тек.ремонту 100 % </t>
  </si>
  <si>
    <t>Капитальный ремонт</t>
  </si>
  <si>
    <t>Получено дотации</t>
  </si>
  <si>
    <t>Получено льгот</t>
  </si>
  <si>
    <t>Начислено дотации</t>
  </si>
  <si>
    <t>ООО "Жилкомсервис"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</si>
</sst>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b/>
      <sz val="10"/>
      <color indexed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>
      <alignment horizontal="left" vertical="center"/>
    </xf>
  </cellStyleXfs>
  <cellXfs count="17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8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2" fontId="1" fillId="0" borderId="0" xfId="0" applyNumberFormat="1" applyFont="1" applyFill="1"/>
    <xf numFmtId="2" fontId="8" fillId="0" borderId="4" xfId="0" applyNumberFormat="1" applyFont="1" applyFill="1" applyBorder="1" applyAlignment="1">
      <alignment horizontal="center" wrapText="1"/>
    </xf>
    <xf numFmtId="2" fontId="8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 wrapText="1"/>
    </xf>
    <xf numFmtId="2" fontId="2" fillId="2" borderId="15" xfId="0" applyNumberFormat="1" applyFont="1" applyFill="1" applyBorder="1" applyAlignment="1">
      <alignment horizontal="center" vertical="center" wrapText="1"/>
    </xf>
    <xf numFmtId="2" fontId="2" fillId="2" borderId="16" xfId="0" applyNumberFormat="1" applyFont="1" applyFill="1" applyBorder="1" applyAlignment="1">
      <alignment horizontal="center" vertical="center" wrapText="1"/>
    </xf>
    <xf numFmtId="2" fontId="2" fillId="2" borderId="17" xfId="0" applyNumberFormat="1" applyFont="1" applyFill="1" applyBorder="1" applyAlignment="1">
      <alignment horizontal="center" vertical="center" wrapText="1"/>
    </xf>
    <xf numFmtId="2" fontId="3" fillId="0" borderId="18" xfId="1" applyNumberFormat="1" applyFont="1" applyFill="1" applyBorder="1" applyAlignment="1">
      <alignment horizontal="right" vertical="center" wrapText="1"/>
    </xf>
    <xf numFmtId="2" fontId="3" fillId="0" borderId="19" xfId="1" applyNumberFormat="1" applyFont="1" applyFill="1" applyBorder="1" applyAlignment="1">
      <alignment horizontal="right" vertical="center" wrapText="1"/>
    </xf>
    <xf numFmtId="2" fontId="7" fillId="0" borderId="20" xfId="0" applyNumberFormat="1" applyFont="1" applyFill="1" applyBorder="1" applyAlignment="1">
      <alignment horizontal="right"/>
    </xf>
    <xf numFmtId="2" fontId="7" fillId="0" borderId="21" xfId="0" applyNumberFormat="1" applyFont="1" applyFill="1" applyBorder="1" applyAlignment="1">
      <alignment horizontal="right"/>
    </xf>
    <xf numFmtId="2" fontId="7" fillId="0" borderId="22" xfId="0" applyNumberFormat="1" applyFont="1" applyFill="1" applyBorder="1" applyAlignment="1">
      <alignment horizontal="right"/>
    </xf>
    <xf numFmtId="2" fontId="7" fillId="0" borderId="19" xfId="0" applyNumberFormat="1" applyFont="1" applyFill="1" applyBorder="1" applyAlignment="1">
      <alignment horizontal="right"/>
    </xf>
    <xf numFmtId="2" fontId="7" fillId="0" borderId="20" xfId="0" applyNumberFormat="1" applyFont="1" applyFill="1" applyBorder="1" applyAlignment="1">
      <alignment horizontal="right" vertical="center" wrapText="1"/>
    </xf>
    <xf numFmtId="2" fontId="7" fillId="0" borderId="23" xfId="0" applyNumberFormat="1" applyFont="1" applyFill="1" applyBorder="1" applyAlignment="1">
      <alignment horizontal="right"/>
    </xf>
    <xf numFmtId="2" fontId="7" fillId="0" borderId="24" xfId="0" applyNumberFormat="1" applyFont="1" applyFill="1" applyBorder="1" applyAlignment="1">
      <alignment horizontal="right"/>
    </xf>
    <xf numFmtId="2" fontId="7" fillId="0" borderId="23" xfId="0" applyNumberFormat="1" applyFont="1" applyFill="1" applyBorder="1" applyAlignment="1">
      <alignment wrapText="1"/>
    </xf>
    <xf numFmtId="2" fontId="3" fillId="0" borderId="21" xfId="1" applyNumberFormat="1" applyFont="1" applyFill="1" applyBorder="1" applyAlignment="1">
      <alignment horizontal="right" vertical="center" wrapText="1"/>
    </xf>
    <xf numFmtId="2" fontId="7" fillId="0" borderId="13" xfId="0" applyNumberFormat="1" applyFont="1" applyFill="1" applyBorder="1" applyAlignment="1">
      <alignment wrapText="1"/>
    </xf>
    <xf numFmtId="2" fontId="3" fillId="0" borderId="15" xfId="1" applyNumberFormat="1" applyFont="1" applyFill="1" applyBorder="1" applyAlignment="1">
      <alignment horizontal="right" vertical="center" wrapText="1"/>
    </xf>
    <xf numFmtId="2" fontId="7" fillId="0" borderId="15" xfId="0" applyNumberFormat="1" applyFont="1" applyFill="1" applyBorder="1" applyAlignment="1">
      <alignment horizontal="right"/>
    </xf>
    <xf numFmtId="2" fontId="7" fillId="0" borderId="25" xfId="0" applyNumberFormat="1" applyFont="1" applyFill="1" applyBorder="1" applyAlignment="1">
      <alignment wrapText="1"/>
    </xf>
    <xf numFmtId="2" fontId="3" fillId="0" borderId="26" xfId="1" applyNumberFormat="1" applyFont="1" applyFill="1" applyBorder="1" applyAlignment="1">
      <alignment horizontal="right" vertical="center" wrapText="1"/>
    </xf>
    <xf numFmtId="2" fontId="3" fillId="0" borderId="27" xfId="1" applyNumberFormat="1" applyFont="1" applyFill="1" applyBorder="1" applyAlignment="1">
      <alignment horizontal="right" vertical="center" wrapText="1"/>
    </xf>
    <xf numFmtId="2" fontId="7" fillId="0" borderId="4" xfId="0" applyNumberFormat="1" applyFont="1" applyFill="1" applyBorder="1" applyAlignment="1">
      <alignment horizontal="right"/>
    </xf>
    <xf numFmtId="2" fontId="7" fillId="0" borderId="5" xfId="0" applyNumberFormat="1" applyFont="1" applyFill="1" applyBorder="1" applyAlignment="1">
      <alignment horizontal="right"/>
    </xf>
    <xf numFmtId="2" fontId="7" fillId="0" borderId="28" xfId="0" applyNumberFormat="1" applyFont="1" applyFill="1" applyBorder="1" applyAlignment="1">
      <alignment horizontal="right"/>
    </xf>
    <xf numFmtId="2" fontId="7" fillId="0" borderId="27" xfId="0" applyNumberFormat="1" applyFont="1" applyFill="1" applyBorder="1" applyAlignment="1">
      <alignment horizontal="right"/>
    </xf>
    <xf numFmtId="2" fontId="7" fillId="0" borderId="4" xfId="0" applyNumberFormat="1" applyFont="1" applyFill="1" applyBorder="1" applyAlignment="1">
      <alignment horizontal="right" vertical="center" wrapText="1"/>
    </xf>
    <xf numFmtId="2" fontId="7" fillId="0" borderId="25" xfId="0" applyNumberFormat="1" applyFont="1" applyFill="1" applyBorder="1" applyAlignment="1">
      <alignment horizontal="right"/>
    </xf>
    <xf numFmtId="2" fontId="7" fillId="0" borderId="29" xfId="0" applyNumberFormat="1" applyFont="1" applyFill="1" applyBorder="1" applyAlignment="1">
      <alignment horizontal="right"/>
    </xf>
    <xf numFmtId="2" fontId="2" fillId="0" borderId="30" xfId="0" applyNumberFormat="1" applyFont="1" applyFill="1" applyBorder="1" applyAlignment="1">
      <alignment horizontal="center" vertical="center" wrapText="1"/>
    </xf>
    <xf numFmtId="2" fontId="9" fillId="2" borderId="15" xfId="0" applyNumberFormat="1" applyFont="1" applyFill="1" applyBorder="1" applyAlignment="1">
      <alignment horizontal="center" vertical="center" wrapText="1"/>
    </xf>
    <xf numFmtId="2" fontId="3" fillId="0" borderId="31" xfId="1" applyNumberFormat="1" applyFont="1" applyFill="1" applyBorder="1" applyAlignment="1">
      <alignment horizontal="right" vertical="center" wrapText="1"/>
    </xf>
    <xf numFmtId="2" fontId="3" fillId="0" borderId="32" xfId="1" applyNumberFormat="1" applyFont="1" applyFill="1" applyBorder="1" applyAlignment="1">
      <alignment horizontal="right" vertical="center" wrapText="1"/>
    </xf>
    <xf numFmtId="2" fontId="7" fillId="0" borderId="33" xfId="0" applyNumberFormat="1" applyFont="1" applyFill="1" applyBorder="1" applyAlignment="1">
      <alignment horizontal="right"/>
    </xf>
    <xf numFmtId="2" fontId="2" fillId="0" borderId="34" xfId="0" applyNumberFormat="1" applyFont="1" applyFill="1" applyBorder="1" applyAlignment="1">
      <alignment horizontal="center" vertical="center" wrapText="1"/>
    </xf>
    <xf numFmtId="2" fontId="2" fillId="0" borderId="35" xfId="0" applyNumberFormat="1" applyFont="1" applyFill="1" applyBorder="1" applyAlignment="1">
      <alignment horizontal="center" vertical="center" wrapText="1"/>
    </xf>
    <xf numFmtId="2" fontId="2" fillId="0" borderId="36" xfId="0" applyNumberFormat="1" applyFont="1" applyFill="1" applyBorder="1" applyAlignment="1">
      <alignment horizontal="center" vertical="center" wrapText="1"/>
    </xf>
    <xf numFmtId="2" fontId="2" fillId="0" borderId="37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/>
    </xf>
    <xf numFmtId="2" fontId="7" fillId="0" borderId="38" xfId="0" applyNumberFormat="1" applyFont="1" applyFill="1" applyBorder="1"/>
    <xf numFmtId="2" fontId="7" fillId="0" borderId="39" xfId="0" applyNumberFormat="1" applyFont="1" applyFill="1" applyBorder="1"/>
    <xf numFmtId="2" fontId="7" fillId="0" borderId="0" xfId="0" applyNumberFormat="1" applyFont="1" applyFill="1"/>
    <xf numFmtId="2" fontId="2" fillId="0" borderId="6" xfId="0" applyNumberFormat="1" applyFont="1" applyFill="1" applyBorder="1" applyAlignment="1">
      <alignment horizontal="center"/>
    </xf>
    <xf numFmtId="2" fontId="7" fillId="0" borderId="23" xfId="0" applyNumberFormat="1" applyFont="1" applyFill="1" applyBorder="1"/>
    <xf numFmtId="2" fontId="7" fillId="0" borderId="25" xfId="0" applyNumberFormat="1" applyFont="1" applyFill="1" applyBorder="1"/>
    <xf numFmtId="2" fontId="8" fillId="0" borderId="40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right"/>
    </xf>
    <xf numFmtId="2" fontId="2" fillId="0" borderId="6" xfId="0" applyNumberFormat="1" applyFont="1" applyFill="1" applyBorder="1" applyAlignment="1">
      <alignment horizontal="right"/>
    </xf>
    <xf numFmtId="2" fontId="2" fillId="0" borderId="41" xfId="0" applyNumberFormat="1" applyFont="1" applyFill="1" applyBorder="1" applyAlignment="1">
      <alignment horizontal="right"/>
    </xf>
    <xf numFmtId="2" fontId="7" fillId="0" borderId="3" xfId="0" applyNumberFormat="1" applyFont="1" applyFill="1" applyBorder="1"/>
    <xf numFmtId="2" fontId="7" fillId="2" borderId="13" xfId="0" applyNumberFormat="1" applyFont="1" applyFill="1" applyBorder="1"/>
    <xf numFmtId="0" fontId="7" fillId="0" borderId="24" xfId="0" applyFont="1" applyFill="1" applyBorder="1"/>
    <xf numFmtId="0" fontId="7" fillId="0" borderId="29" xfId="0" applyFont="1" applyFill="1" applyBorder="1"/>
    <xf numFmtId="2" fontId="7" fillId="0" borderId="42" xfId="0" applyNumberFormat="1" applyFont="1" applyFill="1" applyBorder="1"/>
    <xf numFmtId="2" fontId="7" fillId="0" borderId="13" xfId="0" applyNumberFormat="1" applyFont="1" applyFill="1" applyBorder="1"/>
    <xf numFmtId="0" fontId="7" fillId="0" borderId="24" xfId="0" applyFont="1" applyFill="1" applyBorder="1" applyAlignment="1">
      <alignment vertical="center"/>
    </xf>
    <xf numFmtId="2" fontId="7" fillId="0" borderId="13" xfId="0" applyNumberFormat="1" applyFont="1" applyFill="1" applyBorder="1" applyAlignment="1">
      <alignment vertical="center" wrapText="1"/>
    </xf>
    <xf numFmtId="2" fontId="7" fillId="0" borderId="23" xfId="0" applyNumberFormat="1" applyFont="1" applyFill="1" applyBorder="1" applyAlignment="1">
      <alignment vertical="center"/>
    </xf>
    <xf numFmtId="0" fontId="7" fillId="0" borderId="43" xfId="0" applyFont="1" applyFill="1" applyBorder="1"/>
    <xf numFmtId="2" fontId="7" fillId="0" borderId="44" xfId="0" applyNumberFormat="1" applyFont="1" applyFill="1" applyBorder="1" applyAlignment="1">
      <alignment wrapText="1"/>
    </xf>
    <xf numFmtId="2" fontId="7" fillId="0" borderId="39" xfId="0" applyNumberFormat="1" applyFont="1" applyFill="1" applyBorder="1" applyAlignment="1">
      <alignment horizontal="right"/>
    </xf>
    <xf numFmtId="2" fontId="7" fillId="0" borderId="45" xfId="0" applyNumberFormat="1" applyFont="1" applyFill="1" applyBorder="1" applyAlignment="1">
      <alignment horizontal="right"/>
    </xf>
    <xf numFmtId="2" fontId="7" fillId="0" borderId="32" xfId="0" applyNumberFormat="1" applyFont="1" applyFill="1" applyBorder="1" applyAlignment="1">
      <alignment horizontal="right"/>
    </xf>
    <xf numFmtId="2" fontId="7" fillId="0" borderId="39" xfId="0" applyNumberFormat="1" applyFont="1" applyFill="1" applyBorder="1" applyAlignment="1">
      <alignment horizontal="right" vertical="center" wrapText="1"/>
    </xf>
    <xf numFmtId="2" fontId="7" fillId="0" borderId="44" xfId="0" applyNumberFormat="1" applyFont="1" applyFill="1" applyBorder="1" applyAlignment="1">
      <alignment horizontal="right"/>
    </xf>
    <xf numFmtId="2" fontId="7" fillId="0" borderId="44" xfId="0" applyNumberFormat="1" applyFont="1" applyFill="1" applyBorder="1"/>
    <xf numFmtId="2" fontId="7" fillId="2" borderId="21" xfId="0" applyNumberFormat="1" applyFont="1" applyFill="1" applyBorder="1" applyAlignment="1">
      <alignment horizontal="right"/>
    </xf>
    <xf numFmtId="2" fontId="7" fillId="2" borderId="22" xfId="0" applyNumberFormat="1" applyFont="1" applyFill="1" applyBorder="1" applyAlignment="1">
      <alignment horizontal="right"/>
    </xf>
    <xf numFmtId="2" fontId="7" fillId="2" borderId="20" xfId="0" applyNumberFormat="1" applyFont="1" applyFill="1" applyBorder="1" applyAlignment="1">
      <alignment horizontal="righ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2" borderId="24" xfId="0" applyFont="1" applyFill="1" applyBorder="1"/>
    <xf numFmtId="2" fontId="7" fillId="2" borderId="23" xfId="0" applyNumberFormat="1" applyFont="1" applyFill="1" applyBorder="1" applyAlignment="1">
      <alignment wrapText="1"/>
    </xf>
    <xf numFmtId="17" fontId="7" fillId="0" borderId="29" xfId="0" applyNumberFormat="1" applyFont="1" applyFill="1" applyBorder="1"/>
    <xf numFmtId="0" fontId="7" fillId="0" borderId="1" xfId="0" applyFont="1" applyFill="1" applyBorder="1"/>
    <xf numFmtId="0" fontId="7" fillId="0" borderId="2" xfId="0" applyFont="1" applyFill="1" applyBorder="1"/>
    <xf numFmtId="2" fontId="7" fillId="0" borderId="30" xfId="0" applyNumberFormat="1" applyFont="1" applyFill="1" applyBorder="1"/>
    <xf numFmtId="2" fontId="7" fillId="0" borderId="37" xfId="0" applyNumberFormat="1" applyFont="1" applyFill="1" applyBorder="1"/>
    <xf numFmtId="2" fontId="7" fillId="0" borderId="46" xfId="0" applyNumberFormat="1" applyFont="1" applyFill="1" applyBorder="1"/>
    <xf numFmtId="2" fontId="7" fillId="0" borderId="36" xfId="0" applyNumberFormat="1" applyFont="1" applyFill="1" applyBorder="1"/>
    <xf numFmtId="2" fontId="7" fillId="0" borderId="35" xfId="0" applyNumberFormat="1" applyFont="1" applyFill="1" applyBorder="1"/>
    <xf numFmtId="2" fontId="7" fillId="0" borderId="47" xfId="0" applyNumberFormat="1" applyFont="1" applyFill="1" applyBorder="1"/>
    <xf numFmtId="2" fontId="7" fillId="0" borderId="31" xfId="0" applyNumberFormat="1" applyFont="1" applyFill="1" applyBorder="1"/>
    <xf numFmtId="2" fontId="7" fillId="0" borderId="32" xfId="0" applyNumberFormat="1" applyFont="1" applyFill="1" applyBorder="1"/>
    <xf numFmtId="2" fontId="7" fillId="0" borderId="45" xfId="0" applyNumberFormat="1" applyFont="1" applyFill="1" applyBorder="1"/>
    <xf numFmtId="2" fontId="7" fillId="0" borderId="33" xfId="0" applyNumberFormat="1" applyFont="1" applyFill="1" applyBorder="1"/>
    <xf numFmtId="2" fontId="7" fillId="0" borderId="48" xfId="0" applyNumberFormat="1" applyFont="1" applyFill="1" applyBorder="1"/>
    <xf numFmtId="1" fontId="2" fillId="0" borderId="49" xfId="0" applyNumberFormat="1" applyFont="1" applyFill="1" applyBorder="1" applyAlignment="1">
      <alignment horizontal="center" vertical="center" wrapText="1"/>
    </xf>
    <xf numFmtId="1" fontId="2" fillId="0" borderId="50" xfId="0" applyNumberFormat="1" applyFont="1" applyFill="1" applyBorder="1" applyAlignment="1">
      <alignment horizontal="center" vertical="center" wrapText="1"/>
    </xf>
    <xf numFmtId="1" fontId="2" fillId="0" borderId="5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/>
    <xf numFmtId="2" fontId="2" fillId="0" borderId="46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vertical="center" wrapText="1"/>
    </xf>
    <xf numFmtId="2" fontId="1" fillId="0" borderId="52" xfId="0" applyNumberFormat="1" applyFont="1" applyFill="1" applyBorder="1"/>
    <xf numFmtId="2" fontId="1" fillId="0" borderId="0" xfId="0" applyNumberFormat="1" applyFont="1" applyFill="1" applyBorder="1"/>
    <xf numFmtId="1" fontId="2" fillId="0" borderId="53" xfId="0" applyNumberFormat="1" applyFont="1" applyFill="1" applyBorder="1" applyAlignment="1">
      <alignment horizontal="center" vertical="center" wrapText="1"/>
    </xf>
    <xf numFmtId="2" fontId="2" fillId="0" borderId="52" xfId="0" applyNumberFormat="1" applyFont="1" applyFill="1" applyBorder="1" applyAlignment="1">
      <alignment horizontal="center" vertical="center" wrapText="1"/>
    </xf>
    <xf numFmtId="2" fontId="7" fillId="0" borderId="54" xfId="0" applyNumberFormat="1" applyFont="1" applyFill="1" applyBorder="1" applyAlignment="1">
      <alignment horizontal="right"/>
    </xf>
    <xf numFmtId="2" fontId="3" fillId="0" borderId="54" xfId="1" applyNumberFormat="1" applyFont="1" applyFill="1" applyBorder="1" applyAlignment="1">
      <alignment horizontal="right" vertical="center" wrapText="1"/>
    </xf>
    <xf numFmtId="2" fontId="3" fillId="0" borderId="17" xfId="1" applyNumberFormat="1" applyFont="1" applyFill="1" applyBorder="1" applyAlignment="1">
      <alignment horizontal="right" vertical="center" wrapText="1"/>
    </xf>
    <xf numFmtId="2" fontId="7" fillId="0" borderId="17" xfId="0" applyNumberFormat="1" applyFont="1" applyFill="1" applyBorder="1" applyAlignment="1">
      <alignment horizontal="right"/>
    </xf>
    <xf numFmtId="2" fontId="7" fillId="0" borderId="55" xfId="0" applyNumberFormat="1" applyFont="1" applyFill="1" applyBorder="1" applyAlignment="1">
      <alignment horizontal="right"/>
    </xf>
    <xf numFmtId="2" fontId="7" fillId="0" borderId="48" xfId="0" applyNumberFormat="1" applyFont="1" applyFill="1" applyBorder="1" applyAlignment="1">
      <alignment horizontal="right"/>
    </xf>
    <xf numFmtId="2" fontId="2" fillId="0" borderId="47" xfId="0" applyNumberFormat="1" applyFont="1" applyFill="1" applyBorder="1" applyAlignment="1">
      <alignment horizontal="center" vertical="center" wrapText="1"/>
    </xf>
    <xf numFmtId="2" fontId="7" fillId="2" borderId="54" xfId="0" applyNumberFormat="1" applyFont="1" applyFill="1" applyBorder="1" applyAlignment="1">
      <alignment horizontal="right"/>
    </xf>
    <xf numFmtId="1" fontId="2" fillId="0" borderId="56" xfId="0" applyNumberFormat="1" applyFont="1" applyFill="1" applyBorder="1" applyAlignment="1">
      <alignment horizontal="center" vertical="center" wrapText="1"/>
    </xf>
    <xf numFmtId="1" fontId="2" fillId="0" borderId="40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 wrapText="1"/>
    </xf>
    <xf numFmtId="2" fontId="9" fillId="2" borderId="13" xfId="0" applyNumberFormat="1" applyFont="1" applyFill="1" applyBorder="1" applyAlignment="1">
      <alignment horizontal="center" vertical="center" wrapText="1"/>
    </xf>
    <xf numFmtId="2" fontId="7" fillId="0" borderId="13" xfId="0" applyNumberFormat="1" applyFont="1" applyFill="1" applyBorder="1" applyAlignment="1">
      <alignment horizontal="right"/>
    </xf>
    <xf numFmtId="2" fontId="2" fillId="0" borderId="57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0" borderId="58" xfId="0" applyNumberFormat="1" applyFont="1" applyFill="1" applyBorder="1" applyAlignment="1">
      <alignment horizontal="center" vertical="center" wrapText="1"/>
    </xf>
    <xf numFmtId="2" fontId="2" fillId="0" borderId="59" xfId="0" applyNumberFormat="1" applyFont="1" applyFill="1" applyBorder="1" applyAlignment="1">
      <alignment horizontal="center" vertical="center" wrapText="1"/>
    </xf>
    <xf numFmtId="2" fontId="8" fillId="0" borderId="52" xfId="0" applyNumberFormat="1" applyFont="1" applyFill="1" applyBorder="1" applyAlignment="1">
      <alignment horizontal="center" vertical="center" wrapText="1"/>
    </xf>
    <xf numFmtId="2" fontId="8" fillId="0" borderId="60" xfId="0" applyNumberFormat="1" applyFont="1" applyFill="1" applyBorder="1" applyAlignment="1">
      <alignment horizontal="center" vertical="center" wrapText="1"/>
    </xf>
    <xf numFmtId="2" fontId="8" fillId="0" borderId="61" xfId="0" applyNumberFormat="1" applyFont="1" applyFill="1" applyBorder="1" applyAlignment="1">
      <alignment horizontal="center" vertical="center" wrapText="1"/>
    </xf>
    <xf numFmtId="2" fontId="8" fillId="0" borderId="62" xfId="0" applyNumberFormat="1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2" fontId="8" fillId="0" borderId="63" xfId="0" applyNumberFormat="1" applyFont="1" applyFill="1" applyBorder="1" applyAlignment="1">
      <alignment horizontal="center" vertical="center" wrapText="1"/>
    </xf>
    <xf numFmtId="2" fontId="8" fillId="0" borderId="19" xfId="0" applyNumberFormat="1" applyFont="1" applyFill="1" applyBorder="1" applyAlignment="1">
      <alignment horizontal="center" vertical="center" wrapText="1"/>
    </xf>
    <xf numFmtId="2" fontId="8" fillId="0" borderId="27" xfId="0" applyNumberFormat="1" applyFont="1" applyFill="1" applyBorder="1" applyAlignment="1">
      <alignment horizontal="center" vertical="center" wrapText="1"/>
    </xf>
    <xf numFmtId="2" fontId="8" fillId="0" borderId="46" xfId="0" applyNumberFormat="1" applyFont="1" applyFill="1" applyBorder="1" applyAlignment="1">
      <alignment horizontal="center" vertical="center" wrapText="1"/>
    </xf>
    <xf numFmtId="2" fontId="8" fillId="0" borderId="38" xfId="0" applyNumberFormat="1" applyFont="1" applyFill="1" applyBorder="1" applyAlignment="1">
      <alignment horizontal="center" vertical="center" wrapText="1"/>
    </xf>
    <xf numFmtId="2" fontId="8" fillId="0" borderId="36" xfId="0" applyNumberFormat="1" applyFont="1" applyFill="1" applyBorder="1" applyAlignment="1">
      <alignment horizontal="center" vertical="center" wrapText="1"/>
    </xf>
    <xf numFmtId="2" fontId="8" fillId="0" borderId="20" xfId="0" applyNumberFormat="1" applyFont="1" applyFill="1" applyBorder="1" applyAlignment="1">
      <alignment horizontal="center" vertical="center" wrapText="1"/>
    </xf>
    <xf numFmtId="2" fontId="8" fillId="0" borderId="21" xfId="0" applyNumberFormat="1" applyFont="1" applyFill="1" applyBorder="1" applyAlignment="1">
      <alignment horizontal="center" vertical="center" wrapText="1"/>
    </xf>
    <xf numFmtId="2" fontId="8" fillId="0" borderId="30" xfId="0" applyNumberFormat="1" applyFont="1" applyFill="1" applyBorder="1" applyAlignment="1">
      <alignment horizontal="center" vertical="center" wrapText="1"/>
    </xf>
    <xf numFmtId="2" fontId="8" fillId="0" borderId="23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2" fontId="8" fillId="0" borderId="42" xfId="0" applyNumberFormat="1" applyFont="1" applyFill="1" applyBorder="1" applyAlignment="1">
      <alignment horizontal="center" vertical="center" wrapText="1"/>
    </xf>
    <xf numFmtId="2" fontId="8" fillId="0" borderId="41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2" fontId="8" fillId="0" borderId="64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/>
    </xf>
    <xf numFmtId="2" fontId="0" fillId="0" borderId="0" xfId="0" applyNumberFormat="1" applyAlignment="1"/>
    <xf numFmtId="0" fontId="8" fillId="0" borderId="4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2" fontId="8" fillId="0" borderId="47" xfId="0" applyNumberFormat="1" applyFont="1" applyFill="1" applyBorder="1" applyAlignment="1">
      <alignment horizontal="center" vertical="center" wrapText="1"/>
    </xf>
    <xf numFmtId="2" fontId="8" fillId="0" borderId="54" xfId="0" applyNumberFormat="1" applyFont="1" applyFill="1" applyBorder="1" applyAlignment="1">
      <alignment horizontal="center" vertical="center" wrapText="1"/>
    </xf>
    <xf numFmtId="2" fontId="8" fillId="0" borderId="55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24" xfId="0" applyNumberFormat="1" applyFont="1" applyFill="1" applyBorder="1" applyAlignment="1">
      <alignment horizontal="center" vertical="center" wrapText="1"/>
    </xf>
    <xf numFmtId="2" fontId="8" fillId="0" borderId="43" xfId="0" applyNumberFormat="1" applyFont="1" applyFill="1" applyBorder="1" applyAlignment="1">
      <alignment horizontal="center" vertical="center" wrapText="1"/>
    </xf>
    <xf numFmtId="2" fontId="8" fillId="0" borderId="65" xfId="0" applyNumberFormat="1" applyFont="1" applyFill="1" applyBorder="1" applyAlignment="1">
      <alignment horizontal="center" vertical="center" wrapText="1"/>
    </xf>
    <xf numFmtId="2" fontId="8" fillId="0" borderId="66" xfId="0" applyNumberFormat="1" applyFont="1" applyFill="1" applyBorder="1" applyAlignment="1">
      <alignment horizontal="center" vertical="center" wrapText="1"/>
    </xf>
    <xf numFmtId="2" fontId="8" fillId="0" borderId="61" xfId="0" applyNumberFormat="1" applyFont="1" applyFill="1" applyBorder="1" applyAlignment="1">
      <alignment horizontal="center" wrapText="1"/>
    </xf>
    <xf numFmtId="2" fontId="8" fillId="0" borderId="65" xfId="0" applyNumberFormat="1" applyFont="1" applyFill="1" applyBorder="1" applyAlignment="1">
      <alignment horizontal="center" wrapText="1"/>
    </xf>
    <xf numFmtId="2" fontId="8" fillId="0" borderId="62" xfId="0" applyNumberFormat="1" applyFont="1" applyFill="1" applyBorder="1" applyAlignment="1">
      <alignment horizontal="center" wrapText="1"/>
    </xf>
    <xf numFmtId="2" fontId="8" fillId="0" borderId="66" xfId="0" applyNumberFormat="1" applyFont="1" applyFill="1" applyBorder="1" applyAlignment="1">
      <alignment horizontal="center" wrapText="1"/>
    </xf>
  </cellXfs>
  <cellStyles count="2">
    <cellStyle name="S4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54"/>
  <sheetViews>
    <sheetView tabSelected="1" workbookViewId="0">
      <pane xSplit="2" ySplit="11" topLeftCell="C226" activePane="bottomRight" state="frozen"/>
      <selection pane="topRight" activeCell="C1" sqref="C1"/>
      <selection pane="bottomLeft" activeCell="A12" sqref="A12"/>
      <selection pane="bottomRight" activeCell="G6" sqref="G6"/>
    </sheetView>
  </sheetViews>
  <sheetFormatPr defaultRowHeight="12.75"/>
  <cols>
    <col min="1" max="1" width="14.7109375" style="1" customWidth="1"/>
    <col min="2" max="2" width="10.140625" style="8" bestFit="1" customWidth="1"/>
    <col min="3" max="3" width="14.28515625" style="8" customWidth="1"/>
    <col min="4" max="4" width="12" style="8" customWidth="1"/>
    <col min="5" max="5" width="13" style="8" customWidth="1"/>
    <col min="6" max="6" width="11.85546875" style="8" customWidth="1"/>
    <col min="7" max="7" width="12" style="8" customWidth="1"/>
    <col min="8" max="8" width="11.85546875" style="8" customWidth="1"/>
    <col min="9" max="9" width="11.42578125" style="8" customWidth="1"/>
    <col min="10" max="10" width="11.7109375" style="8" customWidth="1"/>
    <col min="11" max="11" width="11.42578125" style="8" customWidth="1"/>
    <col min="12" max="12" width="10.85546875" style="8" customWidth="1"/>
    <col min="13" max="13" width="12.42578125" style="8" customWidth="1"/>
    <col min="14" max="14" width="11.42578125" style="61" customWidth="1"/>
    <col min="15" max="15" width="11" style="8" customWidth="1"/>
    <col min="16" max="16" width="11.7109375" style="8" customWidth="1"/>
    <col min="17" max="17" width="10.7109375" style="8" customWidth="1"/>
    <col min="18" max="19" width="11.42578125" style="8" customWidth="1"/>
    <col min="20" max="16384" width="9.140625" style="1"/>
  </cols>
  <sheetData>
    <row r="1" spans="1:19" ht="18.75">
      <c r="C1" s="156" t="s">
        <v>9</v>
      </c>
      <c r="D1" s="156"/>
      <c r="E1" s="156"/>
      <c r="F1" s="156"/>
      <c r="G1" s="156"/>
      <c r="H1" s="156"/>
      <c r="I1" s="156"/>
      <c r="J1" s="157"/>
      <c r="K1" s="157"/>
      <c r="N1" s="8"/>
    </row>
    <row r="2" spans="1:19" ht="18.75">
      <c r="C2" s="156" t="s">
        <v>265</v>
      </c>
      <c r="D2" s="156"/>
      <c r="E2" s="156"/>
      <c r="F2" s="156"/>
      <c r="G2" s="156"/>
      <c r="H2" s="156"/>
      <c r="I2" s="156"/>
      <c r="J2" s="157"/>
      <c r="K2" s="157"/>
      <c r="N2" s="8"/>
    </row>
    <row r="6" spans="1:19" ht="13.5" thickBot="1">
      <c r="E6" s="113"/>
      <c r="F6" s="114"/>
      <c r="H6" s="114"/>
      <c r="N6" s="8"/>
    </row>
    <row r="7" spans="1:19" ht="12.75" customHeight="1">
      <c r="A7" s="158" t="s">
        <v>18</v>
      </c>
      <c r="B7" s="143" t="s">
        <v>0</v>
      </c>
      <c r="C7" s="161" t="s">
        <v>260</v>
      </c>
      <c r="D7" s="164" t="s">
        <v>264</v>
      </c>
      <c r="E7" s="136" t="s">
        <v>10</v>
      </c>
      <c r="F7" s="167"/>
      <c r="G7" s="136" t="s">
        <v>262</v>
      </c>
      <c r="H7" s="169" t="s">
        <v>16</v>
      </c>
      <c r="I7" s="170"/>
      <c r="J7" s="150" t="s">
        <v>1</v>
      </c>
      <c r="K7" s="142" t="s">
        <v>2</v>
      </c>
      <c r="L7" s="143"/>
      <c r="M7" s="143"/>
      <c r="N7" s="143"/>
      <c r="O7" s="143"/>
      <c r="P7" s="144"/>
      <c r="Q7" s="147" t="s">
        <v>259</v>
      </c>
      <c r="R7" s="147" t="s">
        <v>3</v>
      </c>
      <c r="S7" s="150" t="s">
        <v>261</v>
      </c>
    </row>
    <row r="8" spans="1:19" ht="12.75" customHeight="1" thickBot="1">
      <c r="A8" s="159"/>
      <c r="B8" s="145"/>
      <c r="C8" s="162"/>
      <c r="D8" s="165"/>
      <c r="E8" s="137"/>
      <c r="F8" s="168"/>
      <c r="G8" s="134"/>
      <c r="H8" s="171"/>
      <c r="I8" s="172"/>
      <c r="J8" s="151"/>
      <c r="K8" s="140"/>
      <c r="L8" s="145"/>
      <c r="M8" s="145"/>
      <c r="N8" s="145"/>
      <c r="O8" s="145"/>
      <c r="P8" s="146"/>
      <c r="Q8" s="148"/>
      <c r="R8" s="148"/>
      <c r="S8" s="151"/>
    </row>
    <row r="9" spans="1:19" ht="26.25" customHeight="1" thickBot="1">
      <c r="A9" s="159"/>
      <c r="B9" s="145"/>
      <c r="C9" s="162"/>
      <c r="D9" s="165"/>
      <c r="E9" s="134" t="s">
        <v>11</v>
      </c>
      <c r="F9" s="135"/>
      <c r="G9" s="134"/>
      <c r="H9" s="136" t="s">
        <v>263</v>
      </c>
      <c r="I9" s="138" t="s">
        <v>17</v>
      </c>
      <c r="J9" s="151"/>
      <c r="K9" s="140" t="s">
        <v>12</v>
      </c>
      <c r="L9" s="145" t="s">
        <v>5</v>
      </c>
      <c r="M9" s="153" t="s">
        <v>13</v>
      </c>
      <c r="N9" s="145" t="s">
        <v>6</v>
      </c>
      <c r="O9" s="145" t="s">
        <v>14</v>
      </c>
      <c r="P9" s="146" t="s">
        <v>7</v>
      </c>
      <c r="Q9" s="148"/>
      <c r="R9" s="148"/>
      <c r="S9" s="152"/>
    </row>
    <row r="10" spans="1:19" ht="66.75" customHeight="1" thickBot="1">
      <c r="A10" s="160"/>
      <c r="B10" s="153"/>
      <c r="C10" s="163"/>
      <c r="D10" s="166"/>
      <c r="E10" s="9" t="s">
        <v>15</v>
      </c>
      <c r="F10" s="10" t="s">
        <v>4</v>
      </c>
      <c r="G10" s="137"/>
      <c r="H10" s="137"/>
      <c r="I10" s="139"/>
      <c r="J10" s="152"/>
      <c r="K10" s="141"/>
      <c r="L10" s="153"/>
      <c r="M10" s="154"/>
      <c r="N10" s="153"/>
      <c r="O10" s="153"/>
      <c r="P10" s="155"/>
      <c r="Q10" s="149"/>
      <c r="R10" s="149"/>
      <c r="S10" s="65" t="s">
        <v>258</v>
      </c>
    </row>
    <row r="11" spans="1:19" s="110" customFormat="1" ht="13.5" thickBot="1">
      <c r="A11" s="107">
        <v>1</v>
      </c>
      <c r="B11" s="107">
        <v>2</v>
      </c>
      <c r="C11" s="107">
        <v>3</v>
      </c>
      <c r="D11" s="108">
        <v>4</v>
      </c>
      <c r="E11" s="115">
        <v>5</v>
      </c>
      <c r="F11" s="107">
        <v>6</v>
      </c>
      <c r="G11" s="125"/>
      <c r="H11" s="125">
        <v>6</v>
      </c>
      <c r="I11" s="109">
        <v>7</v>
      </c>
      <c r="J11" s="126">
        <v>8</v>
      </c>
      <c r="K11" s="107">
        <v>9</v>
      </c>
      <c r="L11" s="107">
        <v>10</v>
      </c>
      <c r="M11" s="107">
        <v>11</v>
      </c>
      <c r="N11" s="107">
        <v>12</v>
      </c>
      <c r="O11" s="107">
        <v>13</v>
      </c>
      <c r="P11" s="107">
        <v>14</v>
      </c>
      <c r="Q11" s="107">
        <v>15</v>
      </c>
      <c r="R11" s="107">
        <v>16</v>
      </c>
      <c r="S11" s="107">
        <v>17</v>
      </c>
    </row>
    <row r="12" spans="1:19">
      <c r="A12" s="3" t="s">
        <v>89</v>
      </c>
      <c r="B12" s="11"/>
      <c r="C12" s="12"/>
      <c r="D12" s="13"/>
      <c r="E12" s="14"/>
      <c r="F12" s="15"/>
      <c r="G12" s="12"/>
      <c r="H12" s="116"/>
      <c r="I12" s="15"/>
      <c r="J12" s="11"/>
      <c r="K12" s="130"/>
      <c r="L12" s="132"/>
      <c r="M12" s="133"/>
      <c r="N12" s="132"/>
      <c r="O12" s="133"/>
      <c r="P12" s="16"/>
      <c r="Q12" s="11"/>
      <c r="R12" s="12"/>
      <c r="S12" s="62"/>
    </row>
    <row r="13" spans="1:19">
      <c r="A13" s="7" t="s">
        <v>90</v>
      </c>
      <c r="B13" s="19"/>
      <c r="C13" s="20"/>
      <c r="D13" s="17"/>
      <c r="E13" s="23"/>
      <c r="F13" s="22"/>
      <c r="G13" s="20"/>
      <c r="H13" s="24"/>
      <c r="I13" s="22"/>
      <c r="J13" s="127"/>
      <c r="K13" s="131"/>
      <c r="L13" s="21"/>
      <c r="M13" s="112"/>
      <c r="N13" s="21"/>
      <c r="O13" s="112"/>
      <c r="P13" s="22"/>
      <c r="Q13" s="19"/>
      <c r="R13" s="69"/>
      <c r="S13" s="70"/>
    </row>
    <row r="14" spans="1:19">
      <c r="A14" s="71" t="s">
        <v>91</v>
      </c>
      <c r="B14" s="34">
        <v>1449.3</v>
      </c>
      <c r="C14" s="25">
        <v>161452.01999999999</v>
      </c>
      <c r="D14" s="26">
        <v>32290.404000000006</v>
      </c>
      <c r="E14" s="29">
        <v>92853.366000000009</v>
      </c>
      <c r="F14" s="28">
        <v>36308.25</v>
      </c>
      <c r="G14" s="25">
        <v>22564.718875086463</v>
      </c>
      <c r="H14" s="117">
        <v>36308.25</v>
      </c>
      <c r="I14" s="28">
        <v>76091.767999999996</v>
      </c>
      <c r="J14" s="32">
        <f>SUM(G14:I14)</f>
        <v>134964.73687508644</v>
      </c>
      <c r="K14" s="30">
        <v>11043.318168000002</v>
      </c>
      <c r="L14" s="27">
        <v>18405.530280000003</v>
      </c>
      <c r="M14" s="27">
        <v>67567.670370000007</v>
      </c>
      <c r="N14" s="31">
        <v>3634</v>
      </c>
      <c r="O14" s="31">
        <v>4601.3825700000007</v>
      </c>
      <c r="P14" s="28">
        <f t="shared" ref="P14:P77" si="0">O14+N14+M14+L14+K14</f>
        <v>105251.90138800001</v>
      </c>
      <c r="Q14" s="32">
        <f>J14-P14</f>
        <v>29712.835487086428</v>
      </c>
      <c r="R14" s="33">
        <f>I14-E14</f>
        <v>-16761.598000000013</v>
      </c>
      <c r="S14" s="63">
        <v>18980.400000000001</v>
      </c>
    </row>
    <row r="15" spans="1:19">
      <c r="A15" s="71" t="s">
        <v>92</v>
      </c>
      <c r="B15" s="34">
        <v>2730.7</v>
      </c>
      <c r="C15" s="25">
        <v>304199.98</v>
      </c>
      <c r="D15" s="26">
        <v>60839.995999999999</v>
      </c>
      <c r="E15" s="29">
        <v>162515.334</v>
      </c>
      <c r="F15" s="28">
        <v>80844.649999999994</v>
      </c>
      <c r="G15" s="25">
        <v>42515.33694348899</v>
      </c>
      <c r="H15" s="117">
        <v>80844.649999999994</v>
      </c>
      <c r="I15" s="28">
        <v>145217.75700000001</v>
      </c>
      <c r="J15" s="32">
        <f t="shared" ref="J15:J78" si="1">SUM(G15:I15)</f>
        <v>268577.74394348898</v>
      </c>
      <c r="K15" s="30">
        <v>20807.278631999998</v>
      </c>
      <c r="L15" s="27">
        <v>34678.797720000002</v>
      </c>
      <c r="M15" s="27">
        <v>127307.69162999999</v>
      </c>
      <c r="N15" s="31">
        <v>18931</v>
      </c>
      <c r="O15" s="31">
        <v>8669.6994300000006</v>
      </c>
      <c r="P15" s="28">
        <f t="shared" si="0"/>
        <v>210394.467412</v>
      </c>
      <c r="Q15" s="32">
        <f t="shared" ref="Q15:Q78" si="2">J15-P15</f>
        <v>58183.276531488984</v>
      </c>
      <c r="R15" s="33">
        <f t="shared" ref="R15:R78" si="3">I15-E15</f>
        <v>-17297.57699999999</v>
      </c>
      <c r="S15" s="63">
        <v>29758</v>
      </c>
    </row>
    <row r="16" spans="1:19">
      <c r="A16" s="71" t="s">
        <v>93</v>
      </c>
      <c r="B16" s="34">
        <v>2698.9</v>
      </c>
      <c r="C16" s="25">
        <v>300657.46000000002</v>
      </c>
      <c r="D16" s="26">
        <v>60131.492000000006</v>
      </c>
      <c r="E16" s="29">
        <v>167197.478</v>
      </c>
      <c r="F16" s="28">
        <v>73328.490000000005</v>
      </c>
      <c r="G16" s="25">
        <v>42020.230298744806</v>
      </c>
      <c r="H16" s="117">
        <v>73328.490000000005</v>
      </c>
      <c r="I16" s="28">
        <v>132874.83299999998</v>
      </c>
      <c r="J16" s="32">
        <f t="shared" si="1"/>
        <v>248223.55329874478</v>
      </c>
      <c r="K16" s="30">
        <v>20564.970264000003</v>
      </c>
      <c r="L16" s="27">
        <v>34274.950440000001</v>
      </c>
      <c r="M16" s="27">
        <v>125825.14701</v>
      </c>
      <c r="N16" s="31">
        <v>4766</v>
      </c>
      <c r="O16" s="31">
        <v>8568.7376100000001</v>
      </c>
      <c r="P16" s="28">
        <f t="shared" si="0"/>
        <v>193999.80532400002</v>
      </c>
      <c r="Q16" s="32">
        <f t="shared" si="2"/>
        <v>54223.747974744765</v>
      </c>
      <c r="R16" s="33">
        <f t="shared" si="3"/>
        <v>-34322.645000000019</v>
      </c>
      <c r="S16" s="63">
        <v>34213.800000000003</v>
      </c>
    </row>
    <row r="17" spans="1:19">
      <c r="A17" s="71" t="s">
        <v>94</v>
      </c>
      <c r="B17" s="34">
        <v>1491.1</v>
      </c>
      <c r="C17" s="25">
        <v>166108.54</v>
      </c>
      <c r="D17" s="26">
        <v>33221.707999999999</v>
      </c>
      <c r="E17" s="29">
        <v>94386.041999999987</v>
      </c>
      <c r="F17" s="28">
        <v>38500.79</v>
      </c>
      <c r="G17" s="25">
        <v>23215.519433272213</v>
      </c>
      <c r="H17" s="117">
        <v>38500.79</v>
      </c>
      <c r="I17" s="28">
        <v>76488.950999999986</v>
      </c>
      <c r="J17" s="32">
        <f t="shared" si="1"/>
        <v>138205.2604332722</v>
      </c>
      <c r="K17" s="30">
        <v>11361.824135999999</v>
      </c>
      <c r="L17" s="27">
        <v>18936.37356</v>
      </c>
      <c r="M17" s="27">
        <v>69516.423989999996</v>
      </c>
      <c r="N17" s="31">
        <v>19951</v>
      </c>
      <c r="O17" s="31">
        <v>4734.09339</v>
      </c>
      <c r="P17" s="28">
        <f t="shared" si="0"/>
        <v>124499.71507600001</v>
      </c>
      <c r="Q17" s="32">
        <f t="shared" si="2"/>
        <v>13705.545357272189</v>
      </c>
      <c r="R17" s="33">
        <f t="shared" si="3"/>
        <v>-17897.091</v>
      </c>
      <c r="S17" s="63">
        <v>21039</v>
      </c>
    </row>
    <row r="18" spans="1:19">
      <c r="A18" s="71" t="s">
        <v>95</v>
      </c>
      <c r="B18" s="34">
        <v>4011.4</v>
      </c>
      <c r="C18" s="25">
        <v>446869.96</v>
      </c>
      <c r="D18" s="26">
        <v>89373.991999999998</v>
      </c>
      <c r="E18" s="29">
        <v>214834.038</v>
      </c>
      <c r="F18" s="28">
        <v>142661.93</v>
      </c>
      <c r="G18" s="25">
        <v>62455.05643795061</v>
      </c>
      <c r="H18" s="117">
        <v>142661.93</v>
      </c>
      <c r="I18" s="28">
        <v>192951.6372</v>
      </c>
      <c r="J18" s="32">
        <f t="shared" si="1"/>
        <v>398068.62363795063</v>
      </c>
      <c r="K18" s="30">
        <v>30565.905263999997</v>
      </c>
      <c r="L18" s="27">
        <v>50943.175439999999</v>
      </c>
      <c r="M18" s="27">
        <v>187015.07825999998</v>
      </c>
      <c r="N18" s="31">
        <v>7729</v>
      </c>
      <c r="O18" s="31">
        <v>12735.79386</v>
      </c>
      <c r="P18" s="28">
        <f t="shared" si="0"/>
        <v>288988.95282399998</v>
      </c>
      <c r="Q18" s="32">
        <f t="shared" si="2"/>
        <v>109079.67081395065</v>
      </c>
      <c r="R18" s="33">
        <f t="shared" si="3"/>
        <v>-21882.400800000003</v>
      </c>
      <c r="S18" s="63">
        <v>41414.1</v>
      </c>
    </row>
    <row r="19" spans="1:19">
      <c r="A19" s="71" t="s">
        <v>96</v>
      </c>
      <c r="B19" s="34">
        <v>1925.5</v>
      </c>
      <c r="C19" s="25">
        <v>214500.7</v>
      </c>
      <c r="D19" s="26">
        <v>42900.14</v>
      </c>
      <c r="E19" s="29">
        <v>123386.21</v>
      </c>
      <c r="F19" s="28">
        <v>48214.35</v>
      </c>
      <c r="G19" s="25">
        <v>29978.86303317393</v>
      </c>
      <c r="H19" s="117">
        <v>48214.35</v>
      </c>
      <c r="I19" s="28">
        <v>105519.228</v>
      </c>
      <c r="J19" s="32">
        <f t="shared" si="1"/>
        <v>183712.44103317393</v>
      </c>
      <c r="K19" s="30">
        <v>14671.847880000001</v>
      </c>
      <c r="L19" s="27">
        <v>24453.079800000003</v>
      </c>
      <c r="M19" s="27">
        <v>89768.542950000003</v>
      </c>
      <c r="N19" s="31">
        <v>11809</v>
      </c>
      <c r="O19" s="31">
        <v>6113.2699500000008</v>
      </c>
      <c r="P19" s="28">
        <f t="shared" si="0"/>
        <v>146815.74057999998</v>
      </c>
      <c r="Q19" s="32">
        <f t="shared" si="2"/>
        <v>36896.700453173951</v>
      </c>
      <c r="R19" s="33">
        <f t="shared" si="3"/>
        <v>-17866.982000000004</v>
      </c>
      <c r="S19" s="63">
        <v>25873</v>
      </c>
    </row>
    <row r="20" spans="1:19">
      <c r="A20" s="71" t="s">
        <v>97</v>
      </c>
      <c r="B20" s="34">
        <v>3965.8</v>
      </c>
      <c r="C20" s="25">
        <v>441790.12</v>
      </c>
      <c r="D20" s="26">
        <v>88358.024000000005</v>
      </c>
      <c r="E20" s="29">
        <v>254465.25600000002</v>
      </c>
      <c r="F20" s="28">
        <v>98966.84</v>
      </c>
      <c r="G20" s="25">
        <v>61745.092192657066</v>
      </c>
      <c r="H20" s="117">
        <v>98966.84</v>
      </c>
      <c r="I20" s="28">
        <v>199255.22679999995</v>
      </c>
      <c r="J20" s="32">
        <f t="shared" si="1"/>
        <v>359967.15899265697</v>
      </c>
      <c r="K20" s="30">
        <v>30218.444208000001</v>
      </c>
      <c r="L20" s="27">
        <v>50364.073680000001</v>
      </c>
      <c r="M20" s="27">
        <v>184889.16522</v>
      </c>
      <c r="N20" s="31">
        <v>221446</v>
      </c>
      <c r="O20" s="31">
        <v>12591.01842</v>
      </c>
      <c r="P20" s="28">
        <f t="shared" si="0"/>
        <v>499508.70152799995</v>
      </c>
      <c r="Q20" s="32">
        <f t="shared" si="2"/>
        <v>-139541.54253534297</v>
      </c>
      <c r="R20" s="33">
        <f t="shared" si="3"/>
        <v>-55210.029200000077</v>
      </c>
      <c r="S20" s="63">
        <v>47214.400000000001</v>
      </c>
    </row>
    <row r="21" spans="1:19">
      <c r="A21" s="71" t="s">
        <v>98</v>
      </c>
      <c r="B21" s="34">
        <v>1999.9</v>
      </c>
      <c r="C21" s="25">
        <v>222788.86</v>
      </c>
      <c r="D21" s="26">
        <v>44557.771999999997</v>
      </c>
      <c r="E21" s="29">
        <v>115901.66799999999</v>
      </c>
      <c r="F21" s="28">
        <v>62329.42</v>
      </c>
      <c r="G21" s="25">
        <v>31137.225749179193</v>
      </c>
      <c r="H21" s="117">
        <v>62329.42</v>
      </c>
      <c r="I21" s="28">
        <v>87454.051000000007</v>
      </c>
      <c r="J21" s="32">
        <f t="shared" si="1"/>
        <v>180920.69674917922</v>
      </c>
      <c r="K21" s="30">
        <v>15238.758023999999</v>
      </c>
      <c r="L21" s="27">
        <v>25397.930039999999</v>
      </c>
      <c r="M21" s="27">
        <v>93237.13790999999</v>
      </c>
      <c r="N21" s="31">
        <v>11752</v>
      </c>
      <c r="O21" s="31">
        <v>6349.4825099999998</v>
      </c>
      <c r="P21" s="28">
        <f t="shared" si="0"/>
        <v>151975.30848400001</v>
      </c>
      <c r="Q21" s="32">
        <f t="shared" si="2"/>
        <v>28945.388265179208</v>
      </c>
      <c r="R21" s="33">
        <f t="shared" si="3"/>
        <v>-28447.616999999984</v>
      </c>
      <c r="S21" s="63">
        <v>22803.8</v>
      </c>
    </row>
    <row r="22" spans="1:19">
      <c r="A22" s="71" t="s">
        <v>99</v>
      </c>
      <c r="B22" s="34">
        <v>2756.8</v>
      </c>
      <c r="C22" s="25">
        <v>307107.52</v>
      </c>
      <c r="D22" s="26">
        <v>61421.504000000008</v>
      </c>
      <c r="E22" s="29">
        <v>156312.986</v>
      </c>
      <c r="F22" s="28">
        <v>89373.03</v>
      </c>
      <c r="G22" s="25">
        <v>42921.698057571492</v>
      </c>
      <c r="H22" s="117">
        <v>89373.03</v>
      </c>
      <c r="I22" s="28">
        <v>122849.3462</v>
      </c>
      <c r="J22" s="32">
        <f t="shared" si="1"/>
        <v>255144.07425757148</v>
      </c>
      <c r="K22" s="30">
        <v>21006.154368000003</v>
      </c>
      <c r="L22" s="27">
        <v>35010.257280000005</v>
      </c>
      <c r="M22" s="27">
        <v>128524.49712</v>
      </c>
      <c r="N22" s="31">
        <v>335</v>
      </c>
      <c r="O22" s="31">
        <v>8752.5643200000013</v>
      </c>
      <c r="P22" s="28">
        <f t="shared" si="0"/>
        <v>193628.47308799997</v>
      </c>
      <c r="Q22" s="32">
        <f t="shared" si="2"/>
        <v>61515.601169571513</v>
      </c>
      <c r="R22" s="33">
        <f t="shared" si="3"/>
        <v>-33463.639800000004</v>
      </c>
      <c r="S22" s="63">
        <v>26635</v>
      </c>
    </row>
    <row r="23" spans="1:19">
      <c r="A23" s="71" t="s">
        <v>100</v>
      </c>
      <c r="B23" s="34">
        <v>4133.5</v>
      </c>
      <c r="C23" s="25">
        <v>460471.9</v>
      </c>
      <c r="D23" s="26">
        <v>92094.38</v>
      </c>
      <c r="E23" s="29">
        <v>257499.64</v>
      </c>
      <c r="F23" s="28">
        <v>110877.88</v>
      </c>
      <c r="G23" s="25">
        <v>64356.079121072165</v>
      </c>
      <c r="H23" s="117">
        <v>110877.88</v>
      </c>
      <c r="I23" s="28">
        <v>215538.66400000002</v>
      </c>
      <c r="J23" s="32">
        <f t="shared" si="1"/>
        <v>390772.62312107219</v>
      </c>
      <c r="K23" s="30">
        <v>31496.277959999999</v>
      </c>
      <c r="L23" s="27">
        <v>52493.796600000001</v>
      </c>
      <c r="M23" s="27">
        <v>192707.49014999997</v>
      </c>
      <c r="N23" s="31">
        <v>31842</v>
      </c>
      <c r="O23" s="31">
        <v>13123.44915</v>
      </c>
      <c r="P23" s="28">
        <f t="shared" si="0"/>
        <v>321663.01385999995</v>
      </c>
      <c r="Q23" s="32">
        <f t="shared" si="2"/>
        <v>69109.609261072241</v>
      </c>
      <c r="R23" s="33">
        <f t="shared" si="3"/>
        <v>-41960.975999999995</v>
      </c>
      <c r="S23" s="63">
        <v>54815.8</v>
      </c>
    </row>
    <row r="24" spans="1:19">
      <c r="A24" s="71" t="s">
        <v>101</v>
      </c>
      <c r="B24" s="34">
        <v>4227.6000000000004</v>
      </c>
      <c r="C24" s="25">
        <v>470954.64</v>
      </c>
      <c r="D24" s="26">
        <v>94190.928000000014</v>
      </c>
      <c r="E24" s="29">
        <v>284580.462</v>
      </c>
      <c r="F24" s="28">
        <v>92183.25</v>
      </c>
      <c r="G24" s="25">
        <v>65821.15884655733</v>
      </c>
      <c r="H24" s="117">
        <v>92183.25</v>
      </c>
      <c r="I24" s="28">
        <v>249117.33</v>
      </c>
      <c r="J24" s="32">
        <f t="shared" si="1"/>
        <v>407121.73884655733</v>
      </c>
      <c r="K24" s="30">
        <v>32213.297376000002</v>
      </c>
      <c r="L24" s="27">
        <v>53688.828960000006</v>
      </c>
      <c r="M24" s="27">
        <v>197094.51684</v>
      </c>
      <c r="N24" s="31">
        <v>21141</v>
      </c>
      <c r="O24" s="31">
        <v>13422.207240000002</v>
      </c>
      <c r="P24" s="28">
        <f t="shared" si="0"/>
        <v>317559.850416</v>
      </c>
      <c r="Q24" s="32">
        <f t="shared" si="2"/>
        <v>89561.88843055733</v>
      </c>
      <c r="R24" s="33">
        <f t="shared" si="3"/>
        <v>-35463.132000000012</v>
      </c>
      <c r="S24" s="63">
        <v>56925</v>
      </c>
    </row>
    <row r="25" spans="1:19">
      <c r="A25" s="71" t="s">
        <v>102</v>
      </c>
      <c r="B25" s="34">
        <v>1466.3</v>
      </c>
      <c r="C25" s="25">
        <v>163345.82</v>
      </c>
      <c r="D25" s="26">
        <v>32669.164000000004</v>
      </c>
      <c r="E25" s="29">
        <v>73254.945999999996</v>
      </c>
      <c r="F25" s="28">
        <v>57421.71</v>
      </c>
      <c r="G25" s="25">
        <v>22829.398527937126</v>
      </c>
      <c r="H25" s="117">
        <v>57421.71</v>
      </c>
      <c r="I25" s="28">
        <v>59552.134799999993</v>
      </c>
      <c r="J25" s="32">
        <f t="shared" si="1"/>
        <v>139803.24332793712</v>
      </c>
      <c r="K25" s="30">
        <v>11172.854088</v>
      </c>
      <c r="L25" s="27">
        <v>18621.423480000001</v>
      </c>
      <c r="M25" s="27">
        <v>68360.22567</v>
      </c>
      <c r="N25" s="31">
        <v>15772</v>
      </c>
      <c r="O25" s="31">
        <v>4655.3558700000003</v>
      </c>
      <c r="P25" s="28">
        <f t="shared" si="0"/>
        <v>118581.859108</v>
      </c>
      <c r="Q25" s="32">
        <f t="shared" si="2"/>
        <v>21221.384219937114</v>
      </c>
      <c r="R25" s="33">
        <f t="shared" si="3"/>
        <v>-13702.811200000004</v>
      </c>
      <c r="S25" s="63">
        <v>16493</v>
      </c>
    </row>
    <row r="26" spans="1:19">
      <c r="A26" s="71" t="s">
        <v>103</v>
      </c>
      <c r="B26" s="34">
        <v>1881.8</v>
      </c>
      <c r="C26" s="25">
        <v>209632.52</v>
      </c>
      <c r="D26" s="26">
        <v>41926.504000000001</v>
      </c>
      <c r="E26" s="29">
        <v>125736.936</v>
      </c>
      <c r="F26" s="28">
        <v>41969.08</v>
      </c>
      <c r="G26" s="25">
        <v>29298.480631434279</v>
      </c>
      <c r="H26" s="117">
        <v>41969.08</v>
      </c>
      <c r="I26" s="28">
        <v>78638.654799999989</v>
      </c>
      <c r="J26" s="32">
        <f t="shared" si="1"/>
        <v>149906.21543143428</v>
      </c>
      <c r="K26" s="30">
        <v>14338.864368</v>
      </c>
      <c r="L26" s="27">
        <v>23898.10728</v>
      </c>
      <c r="M26" s="27">
        <v>87731.209619999994</v>
      </c>
      <c r="N26" s="31">
        <v>1825</v>
      </c>
      <c r="O26" s="31">
        <v>5974.52682</v>
      </c>
      <c r="P26" s="28">
        <f t="shared" si="0"/>
        <v>133767.70808799998</v>
      </c>
      <c r="Q26" s="32">
        <f t="shared" si="2"/>
        <v>16138.507343434292</v>
      </c>
      <c r="R26" s="33">
        <f t="shared" si="3"/>
        <v>-47098.281200000012</v>
      </c>
      <c r="S26" s="63">
        <v>21399</v>
      </c>
    </row>
    <row r="27" spans="1:19">
      <c r="A27" s="71" t="s">
        <v>104</v>
      </c>
      <c r="B27" s="34">
        <v>1952.7</v>
      </c>
      <c r="C27" s="25">
        <v>217530.78</v>
      </c>
      <c r="D27" s="26">
        <v>43506.15600000001</v>
      </c>
      <c r="E27" s="29">
        <v>117801.31400000001</v>
      </c>
      <c r="F27" s="28">
        <v>56223.31</v>
      </c>
      <c r="G27" s="25">
        <v>30402.350477735003</v>
      </c>
      <c r="H27" s="117">
        <v>56223.31</v>
      </c>
      <c r="I27" s="28">
        <v>92880.582600000009</v>
      </c>
      <c r="J27" s="32">
        <f t="shared" si="1"/>
        <v>179506.24307773501</v>
      </c>
      <c r="K27" s="30">
        <v>14879.105352000002</v>
      </c>
      <c r="L27" s="27">
        <v>24798.508920000004</v>
      </c>
      <c r="M27" s="27">
        <v>91036.631430000009</v>
      </c>
      <c r="N27" s="31">
        <v>2647</v>
      </c>
      <c r="O27" s="31">
        <v>6199.627230000001</v>
      </c>
      <c r="P27" s="28">
        <f t="shared" si="0"/>
        <v>139560.87293200003</v>
      </c>
      <c r="Q27" s="32">
        <f t="shared" si="2"/>
        <v>39945.370145734982</v>
      </c>
      <c r="R27" s="33">
        <f t="shared" si="3"/>
        <v>-24920.731400000004</v>
      </c>
      <c r="S27" s="63">
        <v>22668.400000000001</v>
      </c>
    </row>
    <row r="28" spans="1:19">
      <c r="A28" s="71" t="s">
        <v>105</v>
      </c>
      <c r="B28" s="34">
        <v>1457</v>
      </c>
      <c r="C28" s="25">
        <v>162309.79999999999</v>
      </c>
      <c r="D28" s="26">
        <v>32461.96</v>
      </c>
      <c r="E28" s="29">
        <v>82795.62</v>
      </c>
      <c r="F28" s="28">
        <v>47052.22</v>
      </c>
      <c r="G28" s="25">
        <v>22684.603188436467</v>
      </c>
      <c r="H28" s="117">
        <v>47052.22</v>
      </c>
      <c r="I28" s="28">
        <v>60807.14699999999</v>
      </c>
      <c r="J28" s="32">
        <f t="shared" si="1"/>
        <v>130543.97018843645</v>
      </c>
      <c r="K28" s="30">
        <v>11101.990319999999</v>
      </c>
      <c r="L28" s="27">
        <v>18503.317199999998</v>
      </c>
      <c r="M28" s="27">
        <v>67926.651299999998</v>
      </c>
      <c r="N28" s="31">
        <v>18433</v>
      </c>
      <c r="O28" s="31">
        <v>4625.8292999999994</v>
      </c>
      <c r="P28" s="28">
        <f t="shared" si="0"/>
        <v>120590.78812</v>
      </c>
      <c r="Q28" s="32">
        <f t="shared" si="2"/>
        <v>9953.1820684364502</v>
      </c>
      <c r="R28" s="33">
        <f t="shared" si="3"/>
        <v>-21988.473000000005</v>
      </c>
      <c r="S28" s="63">
        <v>18868.2</v>
      </c>
    </row>
    <row r="29" spans="1:19">
      <c r="A29" s="71" t="s">
        <v>106</v>
      </c>
      <c r="B29" s="34">
        <v>4199.8999999999996</v>
      </c>
      <c r="C29" s="25">
        <v>467868.86</v>
      </c>
      <c r="D29" s="26">
        <v>93573.771999999997</v>
      </c>
      <c r="E29" s="29">
        <v>260544.50799999997</v>
      </c>
      <c r="F29" s="28">
        <v>113750.58</v>
      </c>
      <c r="G29" s="25">
        <v>65389.886706324171</v>
      </c>
      <c r="H29" s="117">
        <v>113750.58</v>
      </c>
      <c r="I29" s="28">
        <v>207674.26679999998</v>
      </c>
      <c r="J29" s="32">
        <f t="shared" si="1"/>
        <v>386814.73350632412</v>
      </c>
      <c r="K29" s="30">
        <v>32002.230024</v>
      </c>
      <c r="L29" s="27">
        <v>53337.050040000002</v>
      </c>
      <c r="M29" s="27">
        <v>195803.11790999997</v>
      </c>
      <c r="N29" s="31">
        <v>9185</v>
      </c>
      <c r="O29" s="31">
        <v>13334.26251</v>
      </c>
      <c r="P29" s="28">
        <f t="shared" si="0"/>
        <v>303661.66048399993</v>
      </c>
      <c r="Q29" s="32">
        <f t="shared" si="2"/>
        <v>83153.073022324184</v>
      </c>
      <c r="R29" s="33">
        <f t="shared" si="3"/>
        <v>-52870.241199999989</v>
      </c>
      <c r="S29" s="63">
        <v>52442</v>
      </c>
    </row>
    <row r="30" spans="1:19">
      <c r="A30" s="71" t="s">
        <v>107</v>
      </c>
      <c r="B30" s="34">
        <v>4429.2</v>
      </c>
      <c r="C30" s="25">
        <v>493412.88</v>
      </c>
      <c r="D30" s="26">
        <v>98682.576000000001</v>
      </c>
      <c r="E30" s="29">
        <v>273161.73399999994</v>
      </c>
      <c r="F30" s="28">
        <v>121568.57</v>
      </c>
      <c r="G30" s="25">
        <v>68959.948141539324</v>
      </c>
      <c r="H30" s="117">
        <v>121568.57</v>
      </c>
      <c r="I30" s="28">
        <v>201467.23199999999</v>
      </c>
      <c r="J30" s="32">
        <f t="shared" si="1"/>
        <v>391995.75014153932</v>
      </c>
      <c r="K30" s="30">
        <v>33749.440991999996</v>
      </c>
      <c r="L30" s="27">
        <v>56249.068319999998</v>
      </c>
      <c r="M30" s="27">
        <v>206493.29027999996</v>
      </c>
      <c r="N30" s="31">
        <v>36374</v>
      </c>
      <c r="O30" s="31">
        <v>14062.26708</v>
      </c>
      <c r="P30" s="28">
        <f t="shared" si="0"/>
        <v>346928.06667199993</v>
      </c>
      <c r="Q30" s="32">
        <f t="shared" si="2"/>
        <v>45067.683469539392</v>
      </c>
      <c r="R30" s="33">
        <f t="shared" si="3"/>
        <v>-71694.501999999949</v>
      </c>
      <c r="S30" s="63">
        <v>58774.2</v>
      </c>
    </row>
    <row r="31" spans="1:19">
      <c r="A31" s="71" t="s">
        <v>108</v>
      </c>
      <c r="B31" s="34">
        <v>3321.8</v>
      </c>
      <c r="C31" s="25">
        <v>370048.52</v>
      </c>
      <c r="D31" s="26">
        <v>74009.704000000012</v>
      </c>
      <c r="E31" s="29">
        <v>175398.516</v>
      </c>
      <c r="F31" s="28">
        <v>120640.3</v>
      </c>
      <c r="G31" s="25">
        <v>51718.40416702009</v>
      </c>
      <c r="H31" s="117">
        <v>120640.3</v>
      </c>
      <c r="I31" s="28">
        <v>127947.55220000001</v>
      </c>
      <c r="J31" s="32">
        <f t="shared" si="1"/>
        <v>300306.25636702008</v>
      </c>
      <c r="K31" s="30">
        <v>25311.318768000001</v>
      </c>
      <c r="L31" s="27">
        <v>42185.531280000003</v>
      </c>
      <c r="M31" s="27">
        <v>154865.30562</v>
      </c>
      <c r="N31" s="31">
        <v>33117</v>
      </c>
      <c r="O31" s="31">
        <v>10546.382820000001</v>
      </c>
      <c r="P31" s="28">
        <f t="shared" si="0"/>
        <v>266025.53848799999</v>
      </c>
      <c r="Q31" s="32">
        <f t="shared" si="2"/>
        <v>34280.717879020085</v>
      </c>
      <c r="R31" s="33">
        <f t="shared" si="3"/>
        <v>-47450.963799999998</v>
      </c>
      <c r="S31" s="63">
        <v>31624.2</v>
      </c>
    </row>
    <row r="32" spans="1:19">
      <c r="A32" s="71" t="s">
        <v>109</v>
      </c>
      <c r="B32" s="34">
        <v>1421.4</v>
      </c>
      <c r="C32" s="25">
        <v>158343.96</v>
      </c>
      <c r="D32" s="26">
        <v>31668.792000000005</v>
      </c>
      <c r="E32" s="29">
        <v>85370.018000000011</v>
      </c>
      <c r="F32" s="28">
        <v>41305.15</v>
      </c>
      <c r="G32" s="25">
        <v>22130.332856584489</v>
      </c>
      <c r="H32" s="117">
        <v>41305.15</v>
      </c>
      <c r="I32" s="28">
        <v>71473.438600000009</v>
      </c>
      <c r="J32" s="32">
        <f t="shared" si="1"/>
        <v>134908.9214565845</v>
      </c>
      <c r="K32" s="30">
        <v>10830.726864000002</v>
      </c>
      <c r="L32" s="27">
        <v>18051.211440000003</v>
      </c>
      <c r="M32" s="27">
        <v>66266.947260000001</v>
      </c>
      <c r="N32" s="31">
        <v>1918</v>
      </c>
      <c r="O32" s="31">
        <v>4512.8028600000007</v>
      </c>
      <c r="P32" s="28">
        <f t="shared" si="0"/>
        <v>101579.68842399999</v>
      </c>
      <c r="Q32" s="32">
        <f t="shared" si="2"/>
        <v>33329.233032584511</v>
      </c>
      <c r="R32" s="33">
        <f t="shared" si="3"/>
        <v>-13896.579400000002</v>
      </c>
      <c r="S32" s="63">
        <v>28097</v>
      </c>
    </row>
    <row r="33" spans="1:19">
      <c r="A33" s="71" t="s">
        <v>110</v>
      </c>
      <c r="B33" s="34">
        <v>2226.6</v>
      </c>
      <c r="C33" s="25">
        <v>248043.24</v>
      </c>
      <c r="D33" s="26">
        <v>49608.648000000001</v>
      </c>
      <c r="E33" s="29">
        <v>148657.72200000001</v>
      </c>
      <c r="F33" s="28">
        <v>49776.87</v>
      </c>
      <c r="G33" s="25">
        <v>34666.806766899543</v>
      </c>
      <c r="H33" s="117">
        <v>49776.87</v>
      </c>
      <c r="I33" s="28">
        <v>97516.334199999998</v>
      </c>
      <c r="J33" s="32">
        <f t="shared" si="1"/>
        <v>181960.01096689954</v>
      </c>
      <c r="K33" s="30">
        <v>16966.157616</v>
      </c>
      <c r="L33" s="27">
        <v>28276.929359999998</v>
      </c>
      <c r="M33" s="27">
        <v>103806.09593999998</v>
      </c>
      <c r="N33" s="31">
        <v>4592</v>
      </c>
      <c r="O33" s="31">
        <v>7069.2323399999996</v>
      </c>
      <c r="P33" s="28">
        <f t="shared" si="0"/>
        <v>160710.41525600001</v>
      </c>
      <c r="Q33" s="32">
        <f t="shared" si="2"/>
        <v>21249.595710899535</v>
      </c>
      <c r="R33" s="33">
        <f t="shared" si="3"/>
        <v>-51141.387800000011</v>
      </c>
      <c r="S33" s="63">
        <v>17627.599999999999</v>
      </c>
    </row>
    <row r="34" spans="1:19">
      <c r="A34" s="71" t="s">
        <v>111</v>
      </c>
      <c r="B34" s="34">
        <v>640.79999999999995</v>
      </c>
      <c r="C34" s="25">
        <v>71385.119999999995</v>
      </c>
      <c r="D34" s="26">
        <v>14277.023999999999</v>
      </c>
      <c r="E34" s="29">
        <v>41169.326000000001</v>
      </c>
      <c r="F34" s="28">
        <v>15938.77</v>
      </c>
      <c r="G34" s="25">
        <v>9976.8659733356817</v>
      </c>
      <c r="H34" s="117">
        <v>15938.77</v>
      </c>
      <c r="I34" s="28">
        <v>29371.721300000001</v>
      </c>
      <c r="J34" s="32">
        <f t="shared" si="1"/>
        <v>55287.357273335685</v>
      </c>
      <c r="K34" s="30">
        <v>4882.7422079999997</v>
      </c>
      <c r="L34" s="27">
        <v>8137.9036799999994</v>
      </c>
      <c r="M34" s="27">
        <v>29874.672719999999</v>
      </c>
      <c r="N34" s="31">
        <v>1293</v>
      </c>
      <c r="O34" s="31">
        <v>2034.4759199999999</v>
      </c>
      <c r="P34" s="28">
        <f t="shared" si="0"/>
        <v>46222.794527999999</v>
      </c>
      <c r="Q34" s="32">
        <f t="shared" si="2"/>
        <v>9064.5627453356865</v>
      </c>
      <c r="R34" s="33">
        <f t="shared" si="3"/>
        <v>-11797.6047</v>
      </c>
      <c r="S34" s="63">
        <v>9725</v>
      </c>
    </row>
    <row r="35" spans="1:19">
      <c r="A35" s="71" t="s">
        <v>112</v>
      </c>
      <c r="B35" s="34">
        <v>950.6</v>
      </c>
      <c r="C35" s="25">
        <v>105896.84</v>
      </c>
      <c r="D35" s="26">
        <v>21179.368000000002</v>
      </c>
      <c r="E35" s="29">
        <v>55398.352000000014</v>
      </c>
      <c r="F35" s="28">
        <v>29319.119999999999</v>
      </c>
      <c r="G35" s="25">
        <v>14800.263411755461</v>
      </c>
      <c r="H35" s="117">
        <v>29319.119999999999</v>
      </c>
      <c r="I35" s="28">
        <v>49546.534999999996</v>
      </c>
      <c r="J35" s="32">
        <f t="shared" si="1"/>
        <v>93665.918411755454</v>
      </c>
      <c r="K35" s="30">
        <v>7243.3438560000013</v>
      </c>
      <c r="L35" s="27">
        <v>12072.239760000002</v>
      </c>
      <c r="M35" s="27">
        <v>44317.827540000006</v>
      </c>
      <c r="N35" s="31">
        <v>2073</v>
      </c>
      <c r="O35" s="31">
        <v>3018.0599400000006</v>
      </c>
      <c r="P35" s="28">
        <f t="shared" si="0"/>
        <v>68724.471096000008</v>
      </c>
      <c r="Q35" s="32">
        <f t="shared" si="2"/>
        <v>24941.447315755446</v>
      </c>
      <c r="R35" s="33">
        <f t="shared" si="3"/>
        <v>-5851.8170000000173</v>
      </c>
      <c r="S35" s="63">
        <v>14131</v>
      </c>
    </row>
    <row r="36" spans="1:19">
      <c r="A36" s="71" t="s">
        <v>113</v>
      </c>
      <c r="B36" s="34">
        <v>1095.71</v>
      </c>
      <c r="C36" s="25">
        <v>122062.09400000001</v>
      </c>
      <c r="D36" s="26">
        <v>24412.418800000003</v>
      </c>
      <c r="E36" s="29">
        <v>81204.805200000017</v>
      </c>
      <c r="F36" s="28">
        <v>16444.87</v>
      </c>
      <c r="G36" s="25">
        <v>17059.537789706057</v>
      </c>
      <c r="H36" s="117">
        <v>16444.87</v>
      </c>
      <c r="I36" s="28">
        <v>37732.042800000003</v>
      </c>
      <c r="J36" s="32">
        <f t="shared" si="1"/>
        <v>71236.450589706059</v>
      </c>
      <c r="K36" s="30">
        <v>8349.0472296000007</v>
      </c>
      <c r="L36" s="27">
        <v>13915.078716000002</v>
      </c>
      <c r="M36" s="27">
        <v>51082.986339000003</v>
      </c>
      <c r="N36" s="31">
        <v>3467</v>
      </c>
      <c r="O36" s="31">
        <v>3478.7696790000005</v>
      </c>
      <c r="P36" s="28">
        <f t="shared" si="0"/>
        <v>80292.881963599997</v>
      </c>
      <c r="Q36" s="32">
        <f t="shared" si="2"/>
        <v>-9056.4313738939381</v>
      </c>
      <c r="R36" s="33">
        <f t="shared" si="3"/>
        <v>-43472.762400000014</v>
      </c>
      <c r="S36" s="63">
        <v>1214</v>
      </c>
    </row>
    <row r="37" spans="1:19">
      <c r="A37" s="71" t="s">
        <v>114</v>
      </c>
      <c r="B37" s="34">
        <v>1888.1</v>
      </c>
      <c r="C37" s="25">
        <v>210334.34</v>
      </c>
      <c r="D37" s="26">
        <v>42066.868000000002</v>
      </c>
      <c r="E37" s="29">
        <v>140457.48200000002</v>
      </c>
      <c r="F37" s="28">
        <v>27809.99</v>
      </c>
      <c r="G37" s="25">
        <v>29396.567796902469</v>
      </c>
      <c r="H37" s="117">
        <v>27809.99</v>
      </c>
      <c r="I37" s="28">
        <v>122492.17360000001</v>
      </c>
      <c r="J37" s="32">
        <f t="shared" si="1"/>
        <v>179698.73139690247</v>
      </c>
      <c r="K37" s="30">
        <v>14386.868856000001</v>
      </c>
      <c r="L37" s="27">
        <v>23978.11476</v>
      </c>
      <c r="M37" s="27">
        <v>88024.921289999998</v>
      </c>
      <c r="N37" s="31">
        <v>39290</v>
      </c>
      <c r="O37" s="31">
        <v>5994.5286900000001</v>
      </c>
      <c r="P37" s="28">
        <f t="shared" si="0"/>
        <v>171674.43359600002</v>
      </c>
      <c r="Q37" s="32">
        <f t="shared" si="2"/>
        <v>8024.2978009024519</v>
      </c>
      <c r="R37" s="33">
        <f t="shared" si="3"/>
        <v>-17965.308400000009</v>
      </c>
      <c r="S37" s="63">
        <v>29256</v>
      </c>
    </row>
    <row r="38" spans="1:19">
      <c r="A38" s="71" t="s">
        <v>115</v>
      </c>
      <c r="B38" s="34">
        <v>160.6</v>
      </c>
      <c r="C38" s="25">
        <v>17890.84</v>
      </c>
      <c r="D38" s="26">
        <v>3578.1679999999997</v>
      </c>
      <c r="E38" s="29">
        <v>14312.671999999997</v>
      </c>
      <c r="F38" s="28">
        <v>0</v>
      </c>
      <c r="G38" s="25">
        <v>2500.444249871583</v>
      </c>
      <c r="H38" s="117">
        <v>0</v>
      </c>
      <c r="I38" s="28">
        <v>12881.404799999997</v>
      </c>
      <c r="J38" s="32">
        <f t="shared" si="1"/>
        <v>15381.84904987158</v>
      </c>
      <c r="K38" s="30">
        <v>1223.7334559999997</v>
      </c>
      <c r="L38" s="27">
        <v>2039.5557599999997</v>
      </c>
      <c r="M38" s="27">
        <v>7487.316539999998</v>
      </c>
      <c r="N38" s="31">
        <v>1418</v>
      </c>
      <c r="O38" s="31">
        <v>509.88893999999993</v>
      </c>
      <c r="P38" s="28">
        <f t="shared" si="0"/>
        <v>12678.494695999996</v>
      </c>
      <c r="Q38" s="32">
        <f t="shared" si="2"/>
        <v>2703.354353871584</v>
      </c>
      <c r="R38" s="33">
        <f t="shared" si="3"/>
        <v>-1431.2672000000002</v>
      </c>
      <c r="S38" s="63">
        <v>3861</v>
      </c>
    </row>
    <row r="39" spans="1:19">
      <c r="A39" s="71" t="s">
        <v>116</v>
      </c>
      <c r="B39" s="34">
        <v>959</v>
      </c>
      <c r="C39" s="25">
        <v>106832.6</v>
      </c>
      <c r="D39" s="26">
        <v>21366.52</v>
      </c>
      <c r="E39" s="29">
        <v>57938.2</v>
      </c>
      <c r="F39" s="28">
        <v>27527.88</v>
      </c>
      <c r="G39" s="25">
        <v>14931.046299046378</v>
      </c>
      <c r="H39" s="117">
        <v>27527.88</v>
      </c>
      <c r="I39" s="28">
        <v>42216.134400000003</v>
      </c>
      <c r="J39" s="32">
        <f t="shared" si="1"/>
        <v>84675.060699046386</v>
      </c>
      <c r="K39" s="30">
        <v>7307.3498400000008</v>
      </c>
      <c r="L39" s="27">
        <v>12178.916400000002</v>
      </c>
      <c r="M39" s="27">
        <v>44709.443100000004</v>
      </c>
      <c r="N39" s="31">
        <v>517</v>
      </c>
      <c r="O39" s="31">
        <v>3044.7291000000005</v>
      </c>
      <c r="P39" s="28">
        <f t="shared" si="0"/>
        <v>67757.438439999998</v>
      </c>
      <c r="Q39" s="32">
        <f t="shared" si="2"/>
        <v>16917.622259046388</v>
      </c>
      <c r="R39" s="33">
        <f t="shared" si="3"/>
        <v>-15722.065599999994</v>
      </c>
      <c r="S39" s="63">
        <v>5010</v>
      </c>
    </row>
    <row r="40" spans="1:19">
      <c r="A40" s="71" t="s">
        <v>117</v>
      </c>
      <c r="B40" s="34">
        <v>325.3</v>
      </c>
      <c r="C40" s="25">
        <v>36238.42</v>
      </c>
      <c r="D40" s="26">
        <v>7247.6840000000002</v>
      </c>
      <c r="E40" s="29">
        <v>23613.635999999999</v>
      </c>
      <c r="F40" s="28">
        <v>5377.1</v>
      </c>
      <c r="G40" s="25">
        <v>5064.7230042542096</v>
      </c>
      <c r="H40" s="117">
        <v>5377.1</v>
      </c>
      <c r="I40" s="28">
        <v>11441.04</v>
      </c>
      <c r="J40" s="32">
        <f t="shared" si="1"/>
        <v>21882.86300425421</v>
      </c>
      <c r="K40" s="30">
        <v>2478.7079279999998</v>
      </c>
      <c r="L40" s="27">
        <v>4131.1798799999997</v>
      </c>
      <c r="M40" s="27">
        <v>15165.778769999999</v>
      </c>
      <c r="N40" s="31">
        <v>129</v>
      </c>
      <c r="O40" s="31">
        <v>1032.7949699999999</v>
      </c>
      <c r="P40" s="28">
        <f t="shared" si="0"/>
        <v>22937.461547999999</v>
      </c>
      <c r="Q40" s="32">
        <f t="shared" si="2"/>
        <v>-1054.5985437457894</v>
      </c>
      <c r="R40" s="33">
        <f t="shared" si="3"/>
        <v>-12172.595999999998</v>
      </c>
      <c r="S40" s="63">
        <v>1407</v>
      </c>
    </row>
    <row r="41" spans="1:19" s="2" customFormat="1">
      <c r="A41" s="71" t="s">
        <v>118</v>
      </c>
      <c r="B41" s="34">
        <v>458.6</v>
      </c>
      <c r="C41" s="25">
        <v>51088.04</v>
      </c>
      <c r="D41" s="26">
        <v>10217.608000000002</v>
      </c>
      <c r="E41" s="29">
        <v>26627.032000000007</v>
      </c>
      <c r="F41" s="35">
        <v>14243.4</v>
      </c>
      <c r="G41" s="25">
        <v>7140.122870430313</v>
      </c>
      <c r="H41" s="118">
        <v>14243.4</v>
      </c>
      <c r="I41" s="28">
        <v>17210.0808</v>
      </c>
      <c r="J41" s="32">
        <f t="shared" si="1"/>
        <v>38593.603670430311</v>
      </c>
      <c r="K41" s="30">
        <v>3494.4219360000006</v>
      </c>
      <c r="L41" s="27">
        <v>5824.0365600000014</v>
      </c>
      <c r="M41" s="27">
        <v>21380.344740000004</v>
      </c>
      <c r="N41" s="31">
        <v>12494</v>
      </c>
      <c r="O41" s="31">
        <v>1456.0091400000003</v>
      </c>
      <c r="P41" s="28">
        <f t="shared" si="0"/>
        <v>44648.812376000002</v>
      </c>
      <c r="Q41" s="32">
        <f t="shared" si="2"/>
        <v>-6055.2087055696902</v>
      </c>
      <c r="R41" s="33">
        <f t="shared" si="3"/>
        <v>-9416.9512000000068</v>
      </c>
      <c r="S41" s="63">
        <v>2740</v>
      </c>
    </row>
    <row r="42" spans="1:19" s="2" customFormat="1">
      <c r="A42" s="71" t="s">
        <v>119</v>
      </c>
      <c r="B42" s="36">
        <v>382.6</v>
      </c>
      <c r="C42" s="25">
        <v>42621.64</v>
      </c>
      <c r="D42" s="26">
        <v>8524.3279999999995</v>
      </c>
      <c r="E42" s="29">
        <v>30001.471999999998</v>
      </c>
      <c r="F42" s="37">
        <v>4095.84</v>
      </c>
      <c r="G42" s="25">
        <v>5956.8491282743935</v>
      </c>
      <c r="H42" s="119">
        <v>4095.84</v>
      </c>
      <c r="I42" s="28">
        <v>24101.589599999999</v>
      </c>
      <c r="J42" s="32">
        <f t="shared" si="1"/>
        <v>34154.278728274396</v>
      </c>
      <c r="K42" s="30">
        <v>2915.3201760000002</v>
      </c>
      <c r="L42" s="27">
        <v>4858.8669600000003</v>
      </c>
      <c r="M42" s="27">
        <v>17837.156339999998</v>
      </c>
      <c r="N42" s="31">
        <v>613</v>
      </c>
      <c r="O42" s="31">
        <v>1214.7167400000001</v>
      </c>
      <c r="P42" s="28">
        <f t="shared" si="0"/>
        <v>27439.060215999998</v>
      </c>
      <c r="Q42" s="32">
        <f t="shared" si="2"/>
        <v>6715.2185122743977</v>
      </c>
      <c r="R42" s="33">
        <f t="shared" si="3"/>
        <v>-5899.8823999999986</v>
      </c>
      <c r="S42" s="63">
        <v>1629</v>
      </c>
    </row>
    <row r="43" spans="1:19" s="2" customFormat="1">
      <c r="A43" s="71" t="s">
        <v>120</v>
      </c>
      <c r="B43" s="36">
        <v>390.5</v>
      </c>
      <c r="C43" s="25">
        <v>43501.7</v>
      </c>
      <c r="D43" s="26">
        <v>8700.34</v>
      </c>
      <c r="E43" s="29">
        <v>22949.68</v>
      </c>
      <c r="F43" s="37">
        <v>11851.68</v>
      </c>
      <c r="G43" s="25">
        <v>6079.8473198932334</v>
      </c>
      <c r="H43" s="119">
        <v>11851.68</v>
      </c>
      <c r="I43" s="28">
        <v>20430.727199999998</v>
      </c>
      <c r="J43" s="32">
        <f t="shared" si="1"/>
        <v>38362.254519893235</v>
      </c>
      <c r="K43" s="30">
        <v>2975.5162799999998</v>
      </c>
      <c r="L43" s="27">
        <v>4959.1938</v>
      </c>
      <c r="M43" s="27">
        <v>18205.461449999999</v>
      </c>
      <c r="N43" s="31">
        <v>2088</v>
      </c>
      <c r="O43" s="31">
        <v>1239.79845</v>
      </c>
      <c r="P43" s="28">
        <f t="shared" si="0"/>
        <v>29467.969979999998</v>
      </c>
      <c r="Q43" s="32">
        <f t="shared" si="2"/>
        <v>8894.2845398932368</v>
      </c>
      <c r="R43" s="33">
        <f t="shared" si="3"/>
        <v>-2518.9528000000028</v>
      </c>
      <c r="S43" s="63">
        <v>5298</v>
      </c>
    </row>
    <row r="44" spans="1:19">
      <c r="A44" s="71" t="s">
        <v>121</v>
      </c>
      <c r="B44" s="36">
        <v>397.2</v>
      </c>
      <c r="C44" s="25">
        <v>44248.08</v>
      </c>
      <c r="D44" s="26">
        <v>8849.616</v>
      </c>
      <c r="E44" s="29">
        <v>30395.903999999999</v>
      </c>
      <c r="F44" s="38">
        <v>5002.5600000000004</v>
      </c>
      <c r="G44" s="25">
        <v>6184.1622418990837</v>
      </c>
      <c r="H44" s="120">
        <v>5002.5600000000004</v>
      </c>
      <c r="I44" s="28">
        <v>26569.670400000003</v>
      </c>
      <c r="J44" s="32">
        <f t="shared" si="1"/>
        <v>37756.392641899089</v>
      </c>
      <c r="K44" s="30">
        <v>3026.5686720000003</v>
      </c>
      <c r="L44" s="27">
        <v>5044.2811200000006</v>
      </c>
      <c r="M44" s="27">
        <v>18517.821479999999</v>
      </c>
      <c r="N44" s="31">
        <v>5043</v>
      </c>
      <c r="O44" s="31">
        <v>1261.0702800000001</v>
      </c>
      <c r="P44" s="28">
        <f t="shared" si="0"/>
        <v>32892.741552</v>
      </c>
      <c r="Q44" s="32">
        <f t="shared" si="2"/>
        <v>4863.6510898990891</v>
      </c>
      <c r="R44" s="33">
        <f t="shared" si="3"/>
        <v>-3826.2335999999959</v>
      </c>
      <c r="S44" s="63">
        <v>3913</v>
      </c>
    </row>
    <row r="45" spans="1:19">
      <c r="A45" s="71" t="s">
        <v>122</v>
      </c>
      <c r="B45" s="34">
        <v>629.5</v>
      </c>
      <c r="C45" s="25">
        <v>70126.3</v>
      </c>
      <c r="D45" s="26">
        <v>14025.26</v>
      </c>
      <c r="E45" s="29">
        <v>42218.84</v>
      </c>
      <c r="F45" s="28">
        <v>13882.2</v>
      </c>
      <c r="G45" s="25">
        <v>9800.93185114671</v>
      </c>
      <c r="H45" s="117">
        <v>13882.2</v>
      </c>
      <c r="I45" s="28">
        <v>37054.461600000002</v>
      </c>
      <c r="J45" s="32">
        <f t="shared" si="1"/>
        <v>60737.593451146713</v>
      </c>
      <c r="K45" s="30">
        <v>4796.6389200000003</v>
      </c>
      <c r="L45" s="27">
        <v>7994.3982000000005</v>
      </c>
      <c r="M45" s="27">
        <v>29347.85655</v>
      </c>
      <c r="N45" s="31">
        <v>11600.1</v>
      </c>
      <c r="O45" s="31">
        <v>1998.5995500000001</v>
      </c>
      <c r="P45" s="28">
        <f t="shared" si="0"/>
        <v>55737.593220000002</v>
      </c>
      <c r="Q45" s="32">
        <f t="shared" si="2"/>
        <v>5000.0002311467106</v>
      </c>
      <c r="R45" s="33">
        <f t="shared" si="3"/>
        <v>-5164.3783999999941</v>
      </c>
      <c r="S45" s="63">
        <v>11406</v>
      </c>
    </row>
    <row r="46" spans="1:19">
      <c r="A46" s="71" t="s">
        <v>123</v>
      </c>
      <c r="B46" s="34">
        <v>628</v>
      </c>
      <c r="C46" s="25">
        <v>69959.199999999997</v>
      </c>
      <c r="D46" s="26">
        <v>13991.84</v>
      </c>
      <c r="E46" s="29">
        <v>39877.879999999997</v>
      </c>
      <c r="F46" s="28">
        <v>16089.48</v>
      </c>
      <c r="G46" s="25">
        <v>9777.577764130474</v>
      </c>
      <c r="H46" s="117">
        <v>16089.48</v>
      </c>
      <c r="I46" s="28">
        <v>33378.134399999995</v>
      </c>
      <c r="J46" s="32">
        <f t="shared" si="1"/>
        <v>59245.192164130465</v>
      </c>
      <c r="K46" s="30">
        <v>4785.20928</v>
      </c>
      <c r="L46" s="27">
        <v>7975.3487999999998</v>
      </c>
      <c r="M46" s="27">
        <v>29277.925199999998</v>
      </c>
      <c r="N46" s="31">
        <v>1050</v>
      </c>
      <c r="O46" s="31">
        <v>1993.8371999999999</v>
      </c>
      <c r="P46" s="28">
        <f t="shared" si="0"/>
        <v>45082.320480000002</v>
      </c>
      <c r="Q46" s="32">
        <f t="shared" si="2"/>
        <v>14162.871684130463</v>
      </c>
      <c r="R46" s="33">
        <f t="shared" si="3"/>
        <v>-6499.745600000002</v>
      </c>
      <c r="S46" s="63">
        <v>6129</v>
      </c>
    </row>
    <row r="47" spans="1:19">
      <c r="A47" s="71" t="s">
        <v>124</v>
      </c>
      <c r="B47" s="34">
        <v>639.23</v>
      </c>
      <c r="C47" s="25">
        <v>71210.222000000009</v>
      </c>
      <c r="D47" s="26">
        <v>14242.044400000002</v>
      </c>
      <c r="E47" s="29">
        <v>39580.417600000015</v>
      </c>
      <c r="F47" s="28">
        <v>17387.759999999998</v>
      </c>
      <c r="G47" s="25">
        <v>9952.4220289253572</v>
      </c>
      <c r="H47" s="117">
        <v>17387.759999999998</v>
      </c>
      <c r="I47" s="28">
        <v>34199.1</v>
      </c>
      <c r="J47" s="32">
        <f t="shared" si="1"/>
        <v>61539.282028925358</v>
      </c>
      <c r="K47" s="30">
        <v>4870.7791848000006</v>
      </c>
      <c r="L47" s="27">
        <v>8117.9653080000016</v>
      </c>
      <c r="M47" s="27">
        <v>29801.477907000004</v>
      </c>
      <c r="N47" s="31">
        <v>388</v>
      </c>
      <c r="O47" s="31">
        <v>2029.4913270000004</v>
      </c>
      <c r="P47" s="28">
        <f t="shared" si="0"/>
        <v>45207.713726800001</v>
      </c>
      <c r="Q47" s="32">
        <f t="shared" si="2"/>
        <v>16331.568302125357</v>
      </c>
      <c r="R47" s="33">
        <f t="shared" si="3"/>
        <v>-5381.3176000000167</v>
      </c>
      <c r="S47" s="63">
        <v>5951</v>
      </c>
    </row>
    <row r="48" spans="1:19">
      <c r="A48" s="71" t="s">
        <v>125</v>
      </c>
      <c r="B48" s="34">
        <v>639.4</v>
      </c>
      <c r="C48" s="25">
        <v>71229.16</v>
      </c>
      <c r="D48" s="26">
        <v>14245.832000000002</v>
      </c>
      <c r="E48" s="29">
        <v>36556.567999999999</v>
      </c>
      <c r="F48" s="28">
        <v>20426.759999999998</v>
      </c>
      <c r="G48" s="25">
        <v>9955.0688254538636</v>
      </c>
      <c r="H48" s="117">
        <v>20426.759999999998</v>
      </c>
      <c r="I48" s="28">
        <v>32900.911200000002</v>
      </c>
      <c r="J48" s="32">
        <f t="shared" si="1"/>
        <v>63282.740025453866</v>
      </c>
      <c r="K48" s="30">
        <v>4872.0745440000001</v>
      </c>
      <c r="L48" s="27">
        <v>8120.124240000001</v>
      </c>
      <c r="M48" s="27">
        <v>29809.403460000001</v>
      </c>
      <c r="N48" s="31">
        <v>61400</v>
      </c>
      <c r="O48" s="31">
        <v>2030.0310600000003</v>
      </c>
      <c r="P48" s="28">
        <f t="shared" si="0"/>
        <v>106231.63330400002</v>
      </c>
      <c r="Q48" s="32">
        <f t="shared" si="2"/>
        <v>-42948.893278546151</v>
      </c>
      <c r="R48" s="33">
        <f t="shared" si="3"/>
        <v>-3655.656799999997</v>
      </c>
      <c r="S48" s="63">
        <v>9608</v>
      </c>
    </row>
    <row r="49" spans="1:19">
      <c r="A49" s="71" t="s">
        <v>126</v>
      </c>
      <c r="B49" s="34">
        <v>55.6</v>
      </c>
      <c r="C49" s="25">
        <v>6193.84</v>
      </c>
      <c r="D49" s="26">
        <v>1238.768</v>
      </c>
      <c r="E49" s="29">
        <v>3409.8320000000003</v>
      </c>
      <c r="F49" s="28">
        <v>1545.24</v>
      </c>
      <c r="G49" s="25">
        <v>865.65815873511849</v>
      </c>
      <c r="H49" s="117">
        <v>1545.24</v>
      </c>
      <c r="I49" s="28">
        <v>1066.2156</v>
      </c>
      <c r="J49" s="32">
        <f t="shared" si="1"/>
        <v>3477.1137587351186</v>
      </c>
      <c r="K49" s="30">
        <v>423.65865600000001</v>
      </c>
      <c r="L49" s="27">
        <v>706.09775999999999</v>
      </c>
      <c r="M49" s="27">
        <v>2592.1220399999997</v>
      </c>
      <c r="N49" s="31">
        <v>0</v>
      </c>
      <c r="O49" s="31">
        <v>176.52444</v>
      </c>
      <c r="P49" s="28">
        <f t="shared" si="0"/>
        <v>3898.4028960000001</v>
      </c>
      <c r="Q49" s="32">
        <f t="shared" si="2"/>
        <v>-421.28913726488145</v>
      </c>
      <c r="R49" s="33">
        <f t="shared" si="3"/>
        <v>-2343.6164000000003</v>
      </c>
      <c r="S49" s="63">
        <v>192</v>
      </c>
    </row>
    <row r="50" spans="1:19">
      <c r="A50" s="71" t="s">
        <v>127</v>
      </c>
      <c r="B50" s="34">
        <v>30.3</v>
      </c>
      <c r="C50" s="25">
        <v>3375.42</v>
      </c>
      <c r="D50" s="26">
        <v>675.08400000000006</v>
      </c>
      <c r="E50" s="29">
        <v>1858.2960000000003</v>
      </c>
      <c r="F50" s="28">
        <v>842.04</v>
      </c>
      <c r="G50" s="25">
        <v>471.75255772795128</v>
      </c>
      <c r="H50" s="117">
        <v>842.04</v>
      </c>
      <c r="I50" s="28">
        <v>581.09040000000005</v>
      </c>
      <c r="J50" s="32">
        <f t="shared" si="1"/>
        <v>1894.8829577279512</v>
      </c>
      <c r="K50" s="30">
        <v>230.87872800000002</v>
      </c>
      <c r="L50" s="27">
        <v>384.79788000000002</v>
      </c>
      <c r="M50" s="27">
        <v>1412.6132700000001</v>
      </c>
      <c r="N50" s="31">
        <v>0</v>
      </c>
      <c r="O50" s="31">
        <v>96.199470000000005</v>
      </c>
      <c r="P50" s="28">
        <f t="shared" si="0"/>
        <v>2124.4893480000001</v>
      </c>
      <c r="Q50" s="32">
        <f t="shared" si="2"/>
        <v>-229.60639027204888</v>
      </c>
      <c r="R50" s="33">
        <f t="shared" si="3"/>
        <v>-1277.2056000000002</v>
      </c>
      <c r="S50" s="63">
        <v>0</v>
      </c>
    </row>
    <row r="51" spans="1:19">
      <c r="A51" s="71" t="s">
        <v>128</v>
      </c>
      <c r="B51" s="34">
        <v>3364.1</v>
      </c>
      <c r="C51" s="25">
        <v>374760.74</v>
      </c>
      <c r="D51" s="26">
        <v>74952.148000000001</v>
      </c>
      <c r="E51" s="29">
        <v>196117.28200000001</v>
      </c>
      <c r="F51" s="28">
        <v>103691.31</v>
      </c>
      <c r="G51" s="25">
        <v>52376.989420877915</v>
      </c>
      <c r="H51" s="117">
        <v>103691.31</v>
      </c>
      <c r="I51" s="28">
        <v>164056.21919999999</v>
      </c>
      <c r="J51" s="32">
        <f t="shared" si="1"/>
        <v>320124.51862087788</v>
      </c>
      <c r="K51" s="30">
        <v>25633.634615999999</v>
      </c>
      <c r="L51" s="27">
        <v>42722.72436</v>
      </c>
      <c r="M51" s="27">
        <v>156837.36968999999</v>
      </c>
      <c r="N51" s="31">
        <v>27684</v>
      </c>
      <c r="O51" s="31">
        <v>10680.68109</v>
      </c>
      <c r="P51" s="28">
        <f t="shared" si="0"/>
        <v>263558.40975599998</v>
      </c>
      <c r="Q51" s="32">
        <f t="shared" si="2"/>
        <v>56566.108864877897</v>
      </c>
      <c r="R51" s="33">
        <f t="shared" si="3"/>
        <v>-32061.062800000014</v>
      </c>
      <c r="S51" s="63">
        <v>24225.200000000001</v>
      </c>
    </row>
    <row r="52" spans="1:19">
      <c r="A52" s="71" t="s">
        <v>129</v>
      </c>
      <c r="B52" s="34">
        <v>1149.5999999999999</v>
      </c>
      <c r="C52" s="25">
        <v>128065.44</v>
      </c>
      <c r="D52" s="26">
        <v>25613.088</v>
      </c>
      <c r="E52" s="29">
        <v>77237.931999999986</v>
      </c>
      <c r="F52" s="28">
        <v>25214.42</v>
      </c>
      <c r="G52" s="25">
        <v>17898.572289242664</v>
      </c>
      <c r="H52" s="117">
        <v>25214.42</v>
      </c>
      <c r="I52" s="28">
        <v>66427.78839999999</v>
      </c>
      <c r="J52" s="32">
        <f t="shared" si="1"/>
        <v>109540.78068924265</v>
      </c>
      <c r="K52" s="30">
        <v>8759.6760959999992</v>
      </c>
      <c r="L52" s="27">
        <v>14599.460159999999</v>
      </c>
      <c r="M52" s="27">
        <v>53595.38663999999</v>
      </c>
      <c r="N52" s="31">
        <v>2045</v>
      </c>
      <c r="O52" s="31">
        <v>3649.8650399999997</v>
      </c>
      <c r="P52" s="28">
        <f t="shared" si="0"/>
        <v>82649.387935999985</v>
      </c>
      <c r="Q52" s="32">
        <f t="shared" si="2"/>
        <v>26891.392753242661</v>
      </c>
      <c r="R52" s="33">
        <f t="shared" si="3"/>
        <v>-10810.143599999996</v>
      </c>
      <c r="S52" s="63">
        <v>16933</v>
      </c>
    </row>
    <row r="53" spans="1:19">
      <c r="A53" s="71" t="s">
        <v>130</v>
      </c>
      <c r="B53" s="34">
        <v>102</v>
      </c>
      <c r="C53" s="25">
        <v>11362.8</v>
      </c>
      <c r="D53" s="26">
        <v>2272.56</v>
      </c>
      <c r="E53" s="29">
        <v>6302.4</v>
      </c>
      <c r="F53" s="28">
        <v>2787.84</v>
      </c>
      <c r="G53" s="25">
        <v>1588.0779171039942</v>
      </c>
      <c r="H53" s="117">
        <v>2787.84</v>
      </c>
      <c r="I53" s="28">
        <v>2886.4955999999997</v>
      </c>
      <c r="J53" s="32">
        <f t="shared" si="1"/>
        <v>7262.4135171039943</v>
      </c>
      <c r="K53" s="30">
        <v>777.21551999999997</v>
      </c>
      <c r="L53" s="27">
        <v>1295.3591999999999</v>
      </c>
      <c r="M53" s="27">
        <v>4755.3317999999999</v>
      </c>
      <c r="N53" s="31">
        <v>110.67</v>
      </c>
      <c r="O53" s="31">
        <v>323.83979999999997</v>
      </c>
      <c r="P53" s="28">
        <f t="shared" si="0"/>
        <v>7262.4163199999994</v>
      </c>
      <c r="Q53" s="32">
        <f t="shared" si="2"/>
        <v>-2.8028960050505702E-3</v>
      </c>
      <c r="R53" s="33">
        <f t="shared" si="3"/>
        <v>-3415.9043999999999</v>
      </c>
      <c r="S53" s="63">
        <v>1456</v>
      </c>
    </row>
    <row r="54" spans="1:19">
      <c r="A54" s="71" t="s">
        <v>131</v>
      </c>
      <c r="B54" s="34">
        <v>84.6</v>
      </c>
      <c r="C54" s="25">
        <v>9424.44</v>
      </c>
      <c r="D54" s="26">
        <v>1884.8879999999999</v>
      </c>
      <c r="E54" s="29">
        <v>6268.9919999999984</v>
      </c>
      <c r="F54" s="28">
        <v>1270.56</v>
      </c>
      <c r="G54" s="25">
        <v>1317.1705077156657</v>
      </c>
      <c r="H54" s="117">
        <v>1270.56</v>
      </c>
      <c r="I54" s="28">
        <v>1797.1295999999998</v>
      </c>
      <c r="J54" s="32">
        <f t="shared" si="1"/>
        <v>4384.8601077156654</v>
      </c>
      <c r="K54" s="30">
        <v>644.63169599999992</v>
      </c>
      <c r="L54" s="27">
        <v>1074.3861599999998</v>
      </c>
      <c r="M54" s="27">
        <v>3944.1281399999993</v>
      </c>
      <c r="N54" s="31">
        <v>0</v>
      </c>
      <c r="O54" s="31">
        <v>268.59653999999995</v>
      </c>
      <c r="P54" s="28">
        <f t="shared" si="0"/>
        <v>5931.7425359999997</v>
      </c>
      <c r="Q54" s="32">
        <f t="shared" si="2"/>
        <v>-1546.8824282843343</v>
      </c>
      <c r="R54" s="33">
        <f t="shared" si="3"/>
        <v>-4471.8623999999982</v>
      </c>
      <c r="S54" s="63">
        <v>0</v>
      </c>
    </row>
    <row r="55" spans="1:19">
      <c r="A55" s="71" t="s">
        <v>132</v>
      </c>
      <c r="B55" s="34">
        <v>85.1</v>
      </c>
      <c r="C55" s="25">
        <v>9480.14</v>
      </c>
      <c r="D55" s="26">
        <v>1896.028</v>
      </c>
      <c r="E55" s="29">
        <v>7584.1119999999992</v>
      </c>
      <c r="F55" s="28">
        <v>0</v>
      </c>
      <c r="G55" s="25">
        <v>1324.9552033877442</v>
      </c>
      <c r="H55" s="117">
        <v>0</v>
      </c>
      <c r="I55" s="28">
        <v>3159.3024</v>
      </c>
      <c r="J55" s="32">
        <f t="shared" si="1"/>
        <v>4484.257603387744</v>
      </c>
      <c r="K55" s="30">
        <v>648.44157599999994</v>
      </c>
      <c r="L55" s="27">
        <v>1080.73596</v>
      </c>
      <c r="M55" s="27">
        <v>3967.4385899999997</v>
      </c>
      <c r="N55" s="31">
        <v>0</v>
      </c>
      <c r="O55" s="31">
        <v>270.18398999999999</v>
      </c>
      <c r="P55" s="28">
        <f t="shared" si="0"/>
        <v>5966.8001159999994</v>
      </c>
      <c r="Q55" s="32">
        <f t="shared" si="2"/>
        <v>-1482.5425126122555</v>
      </c>
      <c r="R55" s="33">
        <f t="shared" si="3"/>
        <v>-4424.8095999999987</v>
      </c>
      <c r="S55" s="63">
        <v>246</v>
      </c>
    </row>
    <row r="56" spans="1:19">
      <c r="A56" s="71" t="s">
        <v>133</v>
      </c>
      <c r="B56" s="34">
        <v>83.9</v>
      </c>
      <c r="C56" s="25">
        <v>9346.4599999999991</v>
      </c>
      <c r="D56" s="26">
        <v>1869.2920000000004</v>
      </c>
      <c r="E56" s="29">
        <v>5920.768</v>
      </c>
      <c r="F56" s="28">
        <v>1556.4</v>
      </c>
      <c r="G56" s="25">
        <v>1306.2719337747562</v>
      </c>
      <c r="H56" s="117">
        <v>1556.4</v>
      </c>
      <c r="I56" s="28">
        <v>2342.4611999999993</v>
      </c>
      <c r="J56" s="32">
        <f t="shared" si="1"/>
        <v>5205.1331337747561</v>
      </c>
      <c r="K56" s="30">
        <v>639.29786400000012</v>
      </c>
      <c r="L56" s="27">
        <v>1065.4964400000001</v>
      </c>
      <c r="M56" s="27">
        <v>3911.4935100000002</v>
      </c>
      <c r="N56" s="31">
        <v>0</v>
      </c>
      <c r="O56" s="31">
        <v>266.37411000000003</v>
      </c>
      <c r="P56" s="28">
        <f t="shared" si="0"/>
        <v>5882.661924</v>
      </c>
      <c r="Q56" s="32">
        <f t="shared" si="2"/>
        <v>-677.52879022524394</v>
      </c>
      <c r="R56" s="33">
        <f t="shared" si="3"/>
        <v>-3578.3068000000007</v>
      </c>
      <c r="S56" s="63">
        <v>1023</v>
      </c>
    </row>
    <row r="57" spans="1:19">
      <c r="A57" s="71" t="s">
        <v>134</v>
      </c>
      <c r="B57" s="34">
        <v>82.6</v>
      </c>
      <c r="C57" s="25">
        <v>9201.64</v>
      </c>
      <c r="D57" s="26">
        <v>1840.328</v>
      </c>
      <c r="E57" s="29">
        <v>6631.3519999999999</v>
      </c>
      <c r="F57" s="28">
        <v>729.96</v>
      </c>
      <c r="G57" s="25">
        <v>1286.0317250273522</v>
      </c>
      <c r="H57" s="117">
        <v>729.96</v>
      </c>
      <c r="I57" s="28">
        <v>2534.1084000000001</v>
      </c>
      <c r="J57" s="32">
        <f t="shared" si="1"/>
        <v>4550.1001250273521</v>
      </c>
      <c r="K57" s="30">
        <v>629.39217599999995</v>
      </c>
      <c r="L57" s="27">
        <v>1048.98696</v>
      </c>
      <c r="M57" s="27">
        <v>3850.8863399999996</v>
      </c>
      <c r="N57" s="31">
        <v>0</v>
      </c>
      <c r="O57" s="31">
        <v>262.24673999999999</v>
      </c>
      <c r="P57" s="28">
        <f t="shared" si="0"/>
        <v>5791.5122160000001</v>
      </c>
      <c r="Q57" s="32">
        <f t="shared" si="2"/>
        <v>-1241.412090972648</v>
      </c>
      <c r="R57" s="33">
        <f t="shared" si="3"/>
        <v>-4097.2435999999998</v>
      </c>
      <c r="S57" s="63">
        <v>232</v>
      </c>
    </row>
    <row r="58" spans="1:19">
      <c r="A58" s="71" t="s">
        <v>135</v>
      </c>
      <c r="B58" s="34">
        <v>151.1</v>
      </c>
      <c r="C58" s="25">
        <v>16832.54</v>
      </c>
      <c r="D58" s="26">
        <v>3366.5080000000003</v>
      </c>
      <c r="E58" s="29">
        <v>10627.552000000001</v>
      </c>
      <c r="F58" s="28">
        <v>2838.48</v>
      </c>
      <c r="G58" s="25">
        <v>2352.5350321020937</v>
      </c>
      <c r="H58" s="117">
        <v>2838.48</v>
      </c>
      <c r="I58" s="28">
        <v>7765.6319999999996</v>
      </c>
      <c r="J58" s="32">
        <f t="shared" si="1"/>
        <v>12956.647032102093</v>
      </c>
      <c r="K58" s="30">
        <v>1151.345736</v>
      </c>
      <c r="L58" s="27">
        <v>1918.9095600000001</v>
      </c>
      <c r="M58" s="27">
        <v>7044.4179899999999</v>
      </c>
      <c r="N58" s="31">
        <v>305</v>
      </c>
      <c r="O58" s="31">
        <v>479.72739000000001</v>
      </c>
      <c r="P58" s="28">
        <f t="shared" si="0"/>
        <v>10899.400675999999</v>
      </c>
      <c r="Q58" s="32">
        <f t="shared" si="2"/>
        <v>2057.2463561020941</v>
      </c>
      <c r="R58" s="33">
        <f t="shared" si="3"/>
        <v>-2861.9200000000019</v>
      </c>
      <c r="S58" s="63">
        <v>0</v>
      </c>
    </row>
    <row r="59" spans="1:19">
      <c r="A59" s="71" t="s">
        <v>136</v>
      </c>
      <c r="B59" s="34">
        <v>72.8</v>
      </c>
      <c r="C59" s="25">
        <v>8109.92</v>
      </c>
      <c r="D59" s="26">
        <v>1621.9839999999999</v>
      </c>
      <c r="E59" s="29">
        <v>5294.7759999999998</v>
      </c>
      <c r="F59" s="28">
        <v>1193.1600000000001</v>
      </c>
      <c r="G59" s="25">
        <v>1133.4516898546156</v>
      </c>
      <c r="H59" s="117">
        <v>1193.1600000000001</v>
      </c>
      <c r="I59" s="28">
        <v>1622.7696000000001</v>
      </c>
      <c r="J59" s="32">
        <f t="shared" si="1"/>
        <v>3949.3812898546157</v>
      </c>
      <c r="K59" s="30">
        <v>554.71852799999999</v>
      </c>
      <c r="L59" s="27">
        <v>924.53087999999991</v>
      </c>
      <c r="M59" s="27">
        <v>3394.0015199999993</v>
      </c>
      <c r="N59" s="31">
        <v>0</v>
      </c>
      <c r="O59" s="31">
        <v>231.13271999999998</v>
      </c>
      <c r="P59" s="28">
        <f t="shared" si="0"/>
        <v>5104.383648</v>
      </c>
      <c r="Q59" s="32">
        <f t="shared" si="2"/>
        <v>-1155.0023581453843</v>
      </c>
      <c r="R59" s="33">
        <f t="shared" si="3"/>
        <v>-3672.0063999999998</v>
      </c>
      <c r="S59" s="63">
        <v>0</v>
      </c>
    </row>
    <row r="60" spans="1:19">
      <c r="A60" s="71" t="s">
        <v>137</v>
      </c>
      <c r="B60" s="34">
        <v>73.099999999999994</v>
      </c>
      <c r="C60" s="25">
        <v>8143.34</v>
      </c>
      <c r="D60" s="26">
        <v>1628.6679999999999</v>
      </c>
      <c r="E60" s="29">
        <v>6514.6719999999996</v>
      </c>
      <c r="F60" s="28">
        <v>0</v>
      </c>
      <c r="G60" s="25">
        <v>1138.1225072578625</v>
      </c>
      <c r="H60" s="117">
        <v>0</v>
      </c>
      <c r="I60" s="28">
        <v>2180.5655999999999</v>
      </c>
      <c r="J60" s="32">
        <f t="shared" si="1"/>
        <v>3318.6881072578626</v>
      </c>
      <c r="K60" s="30">
        <v>557.004456</v>
      </c>
      <c r="L60" s="27">
        <v>928.34075999999993</v>
      </c>
      <c r="M60" s="27">
        <v>3407.9877899999997</v>
      </c>
      <c r="N60" s="31">
        <v>0</v>
      </c>
      <c r="O60" s="31">
        <v>232.08518999999998</v>
      </c>
      <c r="P60" s="28">
        <f t="shared" si="0"/>
        <v>5125.4181959999987</v>
      </c>
      <c r="Q60" s="32">
        <f t="shared" si="2"/>
        <v>-1806.7300887421361</v>
      </c>
      <c r="R60" s="33">
        <f t="shared" si="3"/>
        <v>-4334.1063999999997</v>
      </c>
      <c r="S60" s="63">
        <v>0</v>
      </c>
    </row>
    <row r="61" spans="1:19">
      <c r="A61" s="71" t="s">
        <v>138</v>
      </c>
      <c r="B61" s="34">
        <v>73.099999999999994</v>
      </c>
      <c r="C61" s="25">
        <v>8143.34</v>
      </c>
      <c r="D61" s="26">
        <v>1628.6679999999999</v>
      </c>
      <c r="E61" s="29">
        <v>6514.6719999999996</v>
      </c>
      <c r="F61" s="28">
        <v>0</v>
      </c>
      <c r="G61" s="25">
        <v>1138.1225072578625</v>
      </c>
      <c r="H61" s="117">
        <v>0</v>
      </c>
      <c r="I61" s="28">
        <v>2180.5655999999999</v>
      </c>
      <c r="J61" s="32">
        <f t="shared" si="1"/>
        <v>3318.6881072578626</v>
      </c>
      <c r="K61" s="30">
        <v>557.004456</v>
      </c>
      <c r="L61" s="27">
        <v>928.34075999999993</v>
      </c>
      <c r="M61" s="27">
        <v>3407.9877899999997</v>
      </c>
      <c r="N61" s="31">
        <v>0</v>
      </c>
      <c r="O61" s="31">
        <v>232.08518999999998</v>
      </c>
      <c r="P61" s="28">
        <f t="shared" si="0"/>
        <v>5125.4181959999987</v>
      </c>
      <c r="Q61" s="32">
        <f t="shared" si="2"/>
        <v>-1806.7300887421361</v>
      </c>
      <c r="R61" s="33">
        <f t="shared" si="3"/>
        <v>-4334.1063999999997</v>
      </c>
      <c r="S61" s="63">
        <v>792</v>
      </c>
    </row>
    <row r="62" spans="1:19">
      <c r="A62" s="71" t="s">
        <v>139</v>
      </c>
      <c r="B62" s="34">
        <v>71</v>
      </c>
      <c r="C62" s="25">
        <v>7909.4</v>
      </c>
      <c r="D62" s="26">
        <v>1581.88</v>
      </c>
      <c r="E62" s="29">
        <v>5176.4799999999996</v>
      </c>
      <c r="F62" s="28">
        <v>1151.04</v>
      </c>
      <c r="G62" s="25">
        <v>1105.4267854351333</v>
      </c>
      <c r="H62" s="117">
        <v>1151.04</v>
      </c>
      <c r="I62" s="28">
        <v>1588.4352000000001</v>
      </c>
      <c r="J62" s="32">
        <f t="shared" si="1"/>
        <v>3844.9019854351336</v>
      </c>
      <c r="K62" s="30">
        <v>541.00296000000003</v>
      </c>
      <c r="L62" s="27">
        <v>901.67160000000001</v>
      </c>
      <c r="M62" s="27">
        <v>3310.0838999999996</v>
      </c>
      <c r="N62" s="31">
        <v>0</v>
      </c>
      <c r="O62" s="31">
        <v>225.4179</v>
      </c>
      <c r="P62" s="28">
        <f t="shared" si="0"/>
        <v>4978.1763599999995</v>
      </c>
      <c r="Q62" s="32">
        <f t="shared" si="2"/>
        <v>-1133.2743745648659</v>
      </c>
      <c r="R62" s="33">
        <f t="shared" si="3"/>
        <v>-3588.0447999999997</v>
      </c>
      <c r="S62" s="63">
        <v>421</v>
      </c>
    </row>
    <row r="63" spans="1:19">
      <c r="A63" s="71" t="s">
        <v>140</v>
      </c>
      <c r="B63" s="34">
        <v>73.099999999999994</v>
      </c>
      <c r="C63" s="25">
        <v>8143.34</v>
      </c>
      <c r="D63" s="26">
        <v>1628.6679999999999</v>
      </c>
      <c r="E63" s="29">
        <v>6514.6719999999996</v>
      </c>
      <c r="F63" s="28">
        <v>0</v>
      </c>
      <c r="G63" s="25">
        <v>1138.1225072578625</v>
      </c>
      <c r="H63" s="117">
        <v>0</v>
      </c>
      <c r="I63" s="28">
        <v>2180.5655999999999</v>
      </c>
      <c r="J63" s="32">
        <f t="shared" si="1"/>
        <v>3318.6881072578626</v>
      </c>
      <c r="K63" s="30">
        <v>557.004456</v>
      </c>
      <c r="L63" s="27">
        <v>928.34075999999993</v>
      </c>
      <c r="M63" s="27">
        <v>3407.9877899999997</v>
      </c>
      <c r="N63" s="31">
        <v>0</v>
      </c>
      <c r="O63" s="31">
        <v>232.08518999999998</v>
      </c>
      <c r="P63" s="28">
        <f t="shared" si="0"/>
        <v>5125.4181959999987</v>
      </c>
      <c r="Q63" s="32">
        <f t="shared" si="2"/>
        <v>-1806.7300887421361</v>
      </c>
      <c r="R63" s="33">
        <f t="shared" si="3"/>
        <v>-4334.1063999999997</v>
      </c>
      <c r="S63" s="63">
        <v>148</v>
      </c>
    </row>
    <row r="64" spans="1:19">
      <c r="A64" s="71" t="s">
        <v>141</v>
      </c>
      <c r="B64" s="34">
        <v>72.900000000000006</v>
      </c>
      <c r="C64" s="25">
        <v>8121.06</v>
      </c>
      <c r="D64" s="26">
        <v>1624.2120000000002</v>
      </c>
      <c r="E64" s="29">
        <v>6496.848</v>
      </c>
      <c r="F64" s="28">
        <v>0</v>
      </c>
      <c r="G64" s="25">
        <v>1135.0086289890314</v>
      </c>
      <c r="H64" s="117">
        <v>0</v>
      </c>
      <c r="I64" s="28">
        <v>2199.2231999999999</v>
      </c>
      <c r="J64" s="32">
        <f t="shared" si="1"/>
        <v>3334.2318289890313</v>
      </c>
      <c r="K64" s="30">
        <v>555.480504</v>
      </c>
      <c r="L64" s="27">
        <v>925.80084000000011</v>
      </c>
      <c r="M64" s="27">
        <v>3398.6636100000001</v>
      </c>
      <c r="N64" s="31">
        <v>0</v>
      </c>
      <c r="O64" s="31">
        <v>231.45021000000003</v>
      </c>
      <c r="P64" s="28">
        <f t="shared" si="0"/>
        <v>5111.3951640000005</v>
      </c>
      <c r="Q64" s="32">
        <f t="shared" si="2"/>
        <v>-1777.1633350109691</v>
      </c>
      <c r="R64" s="33">
        <f t="shared" si="3"/>
        <v>-4297.6247999999996</v>
      </c>
      <c r="S64" s="63">
        <v>0</v>
      </c>
    </row>
    <row r="65" spans="1:19">
      <c r="A65" s="71" t="s">
        <v>142</v>
      </c>
      <c r="B65" s="34">
        <v>71.2</v>
      </c>
      <c r="C65" s="25">
        <v>7931.68</v>
      </c>
      <c r="D65" s="26">
        <v>1586.3360000000002</v>
      </c>
      <c r="E65" s="29">
        <v>4036.7840000000001</v>
      </c>
      <c r="F65" s="28">
        <v>2308.56</v>
      </c>
      <c r="G65" s="25">
        <v>1108.5406637039648</v>
      </c>
      <c r="H65" s="117">
        <v>2308.56</v>
      </c>
      <c r="I65" s="28">
        <v>1846.848</v>
      </c>
      <c r="J65" s="32">
        <f t="shared" si="1"/>
        <v>5263.9486637039645</v>
      </c>
      <c r="K65" s="30">
        <v>542.52691200000004</v>
      </c>
      <c r="L65" s="27">
        <v>904.21152000000006</v>
      </c>
      <c r="M65" s="27">
        <v>3319.4080800000002</v>
      </c>
      <c r="N65" s="31">
        <v>271.75</v>
      </c>
      <c r="O65" s="31">
        <v>226.05288000000002</v>
      </c>
      <c r="P65" s="28">
        <f t="shared" si="0"/>
        <v>5263.9493920000004</v>
      </c>
      <c r="Q65" s="32">
        <f t="shared" si="2"/>
        <v>-7.2829603595891967E-4</v>
      </c>
      <c r="R65" s="33">
        <f t="shared" si="3"/>
        <v>-2189.9360000000001</v>
      </c>
      <c r="S65" s="63">
        <v>0</v>
      </c>
    </row>
    <row r="66" spans="1:19">
      <c r="A66" s="71" t="s">
        <v>143</v>
      </c>
      <c r="B66" s="34">
        <v>70.099999999999994</v>
      </c>
      <c r="C66" s="25">
        <v>7809.14</v>
      </c>
      <c r="D66" s="26">
        <v>1561.828</v>
      </c>
      <c r="E66" s="29">
        <v>5122.192</v>
      </c>
      <c r="F66" s="28">
        <v>1125.1199999999999</v>
      </c>
      <c r="G66" s="25">
        <v>1091.4143332253921</v>
      </c>
      <c r="H66" s="117">
        <v>1125.1199999999999</v>
      </c>
      <c r="I66" s="28">
        <v>1573.5312000000001</v>
      </c>
      <c r="J66" s="32">
        <f t="shared" si="1"/>
        <v>3790.0655332253918</v>
      </c>
      <c r="K66" s="30">
        <v>534.14517599999999</v>
      </c>
      <c r="L66" s="27">
        <v>890.24195999999995</v>
      </c>
      <c r="M66" s="27">
        <v>3268.1250899999995</v>
      </c>
      <c r="N66" s="31">
        <v>0</v>
      </c>
      <c r="O66" s="31">
        <v>222.56048999999999</v>
      </c>
      <c r="P66" s="28">
        <f t="shared" si="0"/>
        <v>4915.0727159999997</v>
      </c>
      <c r="Q66" s="32">
        <f t="shared" si="2"/>
        <v>-1125.0071827746078</v>
      </c>
      <c r="R66" s="33">
        <f t="shared" si="3"/>
        <v>-3548.6607999999997</v>
      </c>
      <c r="S66" s="63">
        <v>0</v>
      </c>
    </row>
    <row r="67" spans="1:19">
      <c r="A67" s="71" t="s">
        <v>144</v>
      </c>
      <c r="B67" s="34">
        <v>72.900000000000006</v>
      </c>
      <c r="C67" s="25">
        <v>8121.06</v>
      </c>
      <c r="D67" s="26">
        <v>1624.2120000000002</v>
      </c>
      <c r="E67" s="29">
        <v>5316.6480000000001</v>
      </c>
      <c r="F67" s="28">
        <v>1180.2</v>
      </c>
      <c r="G67" s="25">
        <v>1135.0086289890314</v>
      </c>
      <c r="H67" s="117">
        <v>1180.2</v>
      </c>
      <c r="I67" s="28">
        <v>1631.7672000000005</v>
      </c>
      <c r="J67" s="32">
        <f t="shared" si="1"/>
        <v>3946.9758289890315</v>
      </c>
      <c r="K67" s="30">
        <v>555.480504</v>
      </c>
      <c r="L67" s="27">
        <v>925.80084000000011</v>
      </c>
      <c r="M67" s="27">
        <v>3398.6636100000001</v>
      </c>
      <c r="N67" s="31">
        <v>0</v>
      </c>
      <c r="O67" s="31">
        <v>231.45021000000003</v>
      </c>
      <c r="P67" s="28">
        <f t="shared" si="0"/>
        <v>5111.3951640000005</v>
      </c>
      <c r="Q67" s="32">
        <f t="shared" si="2"/>
        <v>-1164.419335010969</v>
      </c>
      <c r="R67" s="33">
        <f t="shared" si="3"/>
        <v>-3684.8807999999999</v>
      </c>
      <c r="S67" s="63">
        <v>830</v>
      </c>
    </row>
    <row r="68" spans="1:19">
      <c r="A68" s="71" t="s">
        <v>145</v>
      </c>
      <c r="B68" s="34">
        <v>70</v>
      </c>
      <c r="C68" s="25">
        <v>7798</v>
      </c>
      <c r="D68" s="26">
        <v>1559.6</v>
      </c>
      <c r="E68" s="29">
        <v>6238.4</v>
      </c>
      <c r="F68" s="28">
        <v>0</v>
      </c>
      <c r="G68" s="25">
        <v>1089.8573940909764</v>
      </c>
      <c r="H68" s="117">
        <v>0</v>
      </c>
      <c r="I68" s="28">
        <v>2088.1055999999999</v>
      </c>
      <c r="J68" s="32">
        <f t="shared" si="1"/>
        <v>3177.9629940909763</v>
      </c>
      <c r="K68" s="30">
        <v>533.38319999999999</v>
      </c>
      <c r="L68" s="27">
        <v>888.97199999999998</v>
      </c>
      <c r="M68" s="27">
        <v>3263.4629999999997</v>
      </c>
      <c r="N68" s="31">
        <v>0</v>
      </c>
      <c r="O68" s="31">
        <v>222.24299999999999</v>
      </c>
      <c r="P68" s="28">
        <f t="shared" si="0"/>
        <v>4908.0612000000001</v>
      </c>
      <c r="Q68" s="32">
        <f t="shared" si="2"/>
        <v>-1730.0982059090238</v>
      </c>
      <c r="R68" s="33">
        <f t="shared" si="3"/>
        <v>-4150.2943999999998</v>
      </c>
      <c r="S68" s="63">
        <v>0</v>
      </c>
    </row>
    <row r="69" spans="1:19">
      <c r="A69" s="71" t="s">
        <v>146</v>
      </c>
      <c r="B69" s="34">
        <v>72.099999999999994</v>
      </c>
      <c r="C69" s="25">
        <v>8031.94</v>
      </c>
      <c r="D69" s="26">
        <v>1606.3879999999999</v>
      </c>
      <c r="E69" s="29">
        <v>5235.6319999999987</v>
      </c>
      <c r="F69" s="28">
        <v>1189.92</v>
      </c>
      <c r="G69" s="25">
        <v>1122.5531159137056</v>
      </c>
      <c r="H69" s="117">
        <v>1189.92</v>
      </c>
      <c r="I69" s="28">
        <v>1603.3944000000001</v>
      </c>
      <c r="J69" s="32">
        <f t="shared" si="1"/>
        <v>3915.8675159137056</v>
      </c>
      <c r="K69" s="30">
        <v>549.38469599999996</v>
      </c>
      <c r="L69" s="27">
        <v>915.6411599999999</v>
      </c>
      <c r="M69" s="27">
        <v>3361.3668899999993</v>
      </c>
      <c r="N69" s="31">
        <v>0</v>
      </c>
      <c r="O69" s="31">
        <v>228.91028999999997</v>
      </c>
      <c r="P69" s="28">
        <f t="shared" si="0"/>
        <v>5055.3030359999993</v>
      </c>
      <c r="Q69" s="32">
        <f t="shared" si="2"/>
        <v>-1139.4355200862938</v>
      </c>
      <c r="R69" s="33">
        <f t="shared" si="3"/>
        <v>-3632.2375999999986</v>
      </c>
      <c r="S69" s="63">
        <v>0</v>
      </c>
    </row>
    <row r="70" spans="1:19">
      <c r="A70" s="71" t="s">
        <v>147</v>
      </c>
      <c r="B70" s="34">
        <v>72.099999999999994</v>
      </c>
      <c r="C70" s="25">
        <v>8031.94</v>
      </c>
      <c r="D70" s="26">
        <v>1606.3879999999999</v>
      </c>
      <c r="E70" s="29">
        <v>6425.5519999999988</v>
      </c>
      <c r="F70" s="28">
        <v>0</v>
      </c>
      <c r="G70" s="25">
        <v>1122.5531159137056</v>
      </c>
      <c r="H70" s="117">
        <v>0</v>
      </c>
      <c r="I70" s="28">
        <v>2150.7576000000004</v>
      </c>
      <c r="J70" s="32">
        <f t="shared" si="1"/>
        <v>3273.3107159137062</v>
      </c>
      <c r="K70" s="30">
        <v>549.38469599999996</v>
      </c>
      <c r="L70" s="27">
        <v>915.6411599999999</v>
      </c>
      <c r="M70" s="27">
        <v>3361.3668899999993</v>
      </c>
      <c r="N70" s="31">
        <v>0</v>
      </c>
      <c r="O70" s="31">
        <v>228.91028999999997</v>
      </c>
      <c r="P70" s="28">
        <f t="shared" si="0"/>
        <v>5055.3030359999993</v>
      </c>
      <c r="Q70" s="32">
        <f t="shared" si="2"/>
        <v>-1781.9923200862931</v>
      </c>
      <c r="R70" s="33">
        <f t="shared" si="3"/>
        <v>-4274.7943999999989</v>
      </c>
      <c r="S70" s="63">
        <v>1207</v>
      </c>
    </row>
    <row r="71" spans="1:19">
      <c r="A71" s="71" t="s">
        <v>148</v>
      </c>
      <c r="B71" s="34">
        <v>72.2</v>
      </c>
      <c r="C71" s="25">
        <v>8043.08</v>
      </c>
      <c r="D71" s="26">
        <v>1608.616</v>
      </c>
      <c r="E71" s="29">
        <v>6434.4639999999999</v>
      </c>
      <c r="F71" s="28">
        <v>0</v>
      </c>
      <c r="G71" s="25">
        <v>1124.1100550481215</v>
      </c>
      <c r="H71" s="117">
        <v>0</v>
      </c>
      <c r="I71" s="28">
        <v>2153.7384000000002</v>
      </c>
      <c r="J71" s="32">
        <f t="shared" si="1"/>
        <v>3277.8484550481217</v>
      </c>
      <c r="K71" s="30">
        <v>550.14667199999997</v>
      </c>
      <c r="L71" s="27">
        <v>916.91111999999998</v>
      </c>
      <c r="M71" s="27">
        <v>3366.02898</v>
      </c>
      <c r="N71" s="31">
        <v>0</v>
      </c>
      <c r="O71" s="31">
        <v>229.22778</v>
      </c>
      <c r="P71" s="28">
        <f t="shared" si="0"/>
        <v>5062.3145519999998</v>
      </c>
      <c r="Q71" s="32">
        <f t="shared" si="2"/>
        <v>-1784.4660969518782</v>
      </c>
      <c r="R71" s="33">
        <f t="shared" si="3"/>
        <v>-4280.7255999999998</v>
      </c>
      <c r="S71" s="63">
        <v>0</v>
      </c>
    </row>
    <row r="72" spans="1:19">
      <c r="A72" s="71" t="s">
        <v>149</v>
      </c>
      <c r="B72" s="34">
        <v>72</v>
      </c>
      <c r="C72" s="25">
        <v>8020.8</v>
      </c>
      <c r="D72" s="26">
        <v>1604.16</v>
      </c>
      <c r="E72" s="29">
        <v>5259.12</v>
      </c>
      <c r="F72" s="28">
        <v>1157.52</v>
      </c>
      <c r="G72" s="25">
        <v>1120.9961767792902</v>
      </c>
      <c r="H72" s="117">
        <v>1157.52</v>
      </c>
      <c r="I72" s="28">
        <v>1615.3176000000001</v>
      </c>
      <c r="J72" s="32">
        <f t="shared" si="1"/>
        <v>3893.83377677929</v>
      </c>
      <c r="K72" s="30">
        <v>548.62272000000007</v>
      </c>
      <c r="L72" s="27">
        <v>914.37120000000004</v>
      </c>
      <c r="M72" s="27">
        <v>3356.7048</v>
      </c>
      <c r="N72" s="31">
        <v>0</v>
      </c>
      <c r="O72" s="31">
        <v>228.59280000000001</v>
      </c>
      <c r="P72" s="28">
        <f t="shared" si="0"/>
        <v>5048.2915199999998</v>
      </c>
      <c r="Q72" s="32">
        <f t="shared" si="2"/>
        <v>-1154.4577432207097</v>
      </c>
      <c r="R72" s="33">
        <f t="shared" si="3"/>
        <v>-3643.8023999999996</v>
      </c>
      <c r="S72" s="63">
        <v>213</v>
      </c>
    </row>
    <row r="73" spans="1:19">
      <c r="A73" s="71" t="s">
        <v>150</v>
      </c>
      <c r="B73" s="34">
        <v>71</v>
      </c>
      <c r="C73" s="25">
        <v>7909.4</v>
      </c>
      <c r="D73" s="26">
        <v>1581.88</v>
      </c>
      <c r="E73" s="29">
        <v>5257.48</v>
      </c>
      <c r="F73" s="28">
        <v>1070.04</v>
      </c>
      <c r="G73" s="25">
        <v>1105.4267854351333</v>
      </c>
      <c r="H73" s="117">
        <v>1070.04</v>
      </c>
      <c r="I73" s="28">
        <v>1649.5968</v>
      </c>
      <c r="J73" s="32">
        <f t="shared" si="1"/>
        <v>3825.0635854351331</v>
      </c>
      <c r="K73" s="30">
        <v>541.00296000000003</v>
      </c>
      <c r="L73" s="27">
        <v>901.67160000000001</v>
      </c>
      <c r="M73" s="27">
        <v>3310.0838999999996</v>
      </c>
      <c r="N73" s="31">
        <v>0</v>
      </c>
      <c r="O73" s="31">
        <v>225.4179</v>
      </c>
      <c r="P73" s="28">
        <f t="shared" si="0"/>
        <v>4978.1763599999995</v>
      </c>
      <c r="Q73" s="32">
        <f t="shared" si="2"/>
        <v>-1153.1127745648664</v>
      </c>
      <c r="R73" s="33">
        <f t="shared" si="3"/>
        <v>-3607.8831999999993</v>
      </c>
      <c r="S73" s="63">
        <v>468</v>
      </c>
    </row>
    <row r="74" spans="1:19">
      <c r="A74" s="71" t="s">
        <v>151</v>
      </c>
      <c r="B74" s="34">
        <v>71.599999999999994</v>
      </c>
      <c r="C74" s="25">
        <v>7976.24</v>
      </c>
      <c r="D74" s="26">
        <v>1595.248</v>
      </c>
      <c r="E74" s="29">
        <v>6380.9920000000002</v>
      </c>
      <c r="F74" s="28">
        <v>0</v>
      </c>
      <c r="G74" s="25">
        <v>1114.7684202416274</v>
      </c>
      <c r="H74" s="117">
        <v>0</v>
      </c>
      <c r="I74" s="28">
        <v>2135.7984000000001</v>
      </c>
      <c r="J74" s="32">
        <f t="shared" si="1"/>
        <v>3250.5668202416273</v>
      </c>
      <c r="K74" s="30">
        <v>545.57481600000006</v>
      </c>
      <c r="L74" s="27">
        <v>909.29136000000005</v>
      </c>
      <c r="M74" s="27">
        <v>3338.0564399999998</v>
      </c>
      <c r="N74" s="31">
        <v>0</v>
      </c>
      <c r="O74" s="31">
        <v>227.32284000000001</v>
      </c>
      <c r="P74" s="28">
        <f t="shared" si="0"/>
        <v>5020.2454559999996</v>
      </c>
      <c r="Q74" s="32">
        <f t="shared" si="2"/>
        <v>-1769.6786357583724</v>
      </c>
      <c r="R74" s="33">
        <f t="shared" si="3"/>
        <v>-4245.1936000000005</v>
      </c>
      <c r="S74" s="63">
        <v>0</v>
      </c>
    </row>
    <row r="75" spans="1:19">
      <c r="A75" s="71" t="s">
        <v>152</v>
      </c>
      <c r="B75" s="34">
        <v>72.8</v>
      </c>
      <c r="C75" s="25">
        <v>8109.92</v>
      </c>
      <c r="D75" s="26">
        <v>1621.9839999999999</v>
      </c>
      <c r="E75" s="29">
        <v>5310.9759999999997</v>
      </c>
      <c r="F75" s="28">
        <v>1176.96</v>
      </c>
      <c r="G75" s="25">
        <v>1133.4516898546156</v>
      </c>
      <c r="H75" s="117">
        <v>1176.96</v>
      </c>
      <c r="I75" s="28">
        <v>3722.22</v>
      </c>
      <c r="J75" s="32">
        <f t="shared" si="1"/>
        <v>6032.6316898546156</v>
      </c>
      <c r="K75" s="30">
        <v>554.71852799999999</v>
      </c>
      <c r="L75" s="27">
        <v>924.53087999999991</v>
      </c>
      <c r="M75" s="27">
        <v>3394.0015199999993</v>
      </c>
      <c r="N75" s="31">
        <v>4512</v>
      </c>
      <c r="O75" s="31">
        <v>231.13271999999998</v>
      </c>
      <c r="P75" s="28">
        <f t="shared" si="0"/>
        <v>9616.3836479999991</v>
      </c>
      <c r="Q75" s="32">
        <f t="shared" si="2"/>
        <v>-3583.7519581453835</v>
      </c>
      <c r="R75" s="33">
        <f t="shared" si="3"/>
        <v>-1588.7559999999999</v>
      </c>
      <c r="S75" s="63">
        <v>876</v>
      </c>
    </row>
    <row r="76" spans="1:19">
      <c r="A76" s="71" t="s">
        <v>153</v>
      </c>
      <c r="B76" s="34">
        <v>71.2</v>
      </c>
      <c r="C76" s="25">
        <v>7931.68</v>
      </c>
      <c r="D76" s="26">
        <v>1586.3360000000002</v>
      </c>
      <c r="E76" s="29">
        <v>6345.3440000000001</v>
      </c>
      <c r="F76" s="28">
        <v>0</v>
      </c>
      <c r="G76" s="25">
        <v>1108.5406637039648</v>
      </c>
      <c r="H76" s="117">
        <v>0</v>
      </c>
      <c r="I76" s="28">
        <v>4184.5680000000002</v>
      </c>
      <c r="J76" s="32">
        <f t="shared" si="1"/>
        <v>5293.1086637039652</v>
      </c>
      <c r="K76" s="30">
        <v>542.52691200000004</v>
      </c>
      <c r="L76" s="27">
        <v>904.21152000000006</v>
      </c>
      <c r="M76" s="27">
        <v>3319.4080800000002</v>
      </c>
      <c r="N76" s="31">
        <v>300.90927170396481</v>
      </c>
      <c r="O76" s="31">
        <v>226.05288000000002</v>
      </c>
      <c r="P76" s="28">
        <f t="shared" si="0"/>
        <v>5293.1086637039652</v>
      </c>
      <c r="Q76" s="32">
        <f t="shared" si="2"/>
        <v>0</v>
      </c>
      <c r="R76" s="33">
        <f t="shared" si="3"/>
        <v>-2160.7759999999998</v>
      </c>
      <c r="S76" s="63">
        <v>0</v>
      </c>
    </row>
    <row r="77" spans="1:19">
      <c r="A77" s="71" t="s">
        <v>154</v>
      </c>
      <c r="B77" s="34">
        <v>73.3</v>
      </c>
      <c r="C77" s="25">
        <v>8165.62</v>
      </c>
      <c r="D77" s="26">
        <v>1633.1239999999998</v>
      </c>
      <c r="E77" s="29">
        <v>4155.8959999999988</v>
      </c>
      <c r="F77" s="28">
        <v>2376.6</v>
      </c>
      <c r="G77" s="25">
        <v>1141.2363855266938</v>
      </c>
      <c r="H77" s="117">
        <v>2376.6</v>
      </c>
      <c r="I77" s="28">
        <v>2139.1559999999999</v>
      </c>
      <c r="J77" s="32">
        <f t="shared" si="1"/>
        <v>5656.9923855266934</v>
      </c>
      <c r="K77" s="30">
        <v>558.5284079999999</v>
      </c>
      <c r="L77" s="27">
        <v>930.88067999999987</v>
      </c>
      <c r="M77" s="27">
        <v>3417.3119699999993</v>
      </c>
      <c r="N77" s="31">
        <v>517.55115752669371</v>
      </c>
      <c r="O77" s="31">
        <v>232.72016999999997</v>
      </c>
      <c r="P77" s="28">
        <f t="shared" si="0"/>
        <v>5656.9923855266934</v>
      </c>
      <c r="Q77" s="32">
        <f t="shared" si="2"/>
        <v>0</v>
      </c>
      <c r="R77" s="33">
        <f t="shared" si="3"/>
        <v>-2016.7399999999989</v>
      </c>
      <c r="S77" s="63">
        <v>0</v>
      </c>
    </row>
    <row r="78" spans="1:19">
      <c r="A78" s="71" t="s">
        <v>155</v>
      </c>
      <c r="B78" s="34">
        <v>72.400000000000006</v>
      </c>
      <c r="C78" s="25">
        <v>8065.36</v>
      </c>
      <c r="D78" s="26">
        <v>1613.0720000000001</v>
      </c>
      <c r="E78" s="29">
        <v>6452.2880000000005</v>
      </c>
      <c r="F78" s="28">
        <v>0</v>
      </c>
      <c r="G78" s="25">
        <v>1127.2239333169528</v>
      </c>
      <c r="H78" s="117">
        <v>0</v>
      </c>
      <c r="I78" s="28">
        <v>4225.5</v>
      </c>
      <c r="J78" s="32">
        <f t="shared" si="1"/>
        <v>5352.7239333169528</v>
      </c>
      <c r="K78" s="30">
        <v>551.67062400000009</v>
      </c>
      <c r="L78" s="27">
        <v>919.45104000000015</v>
      </c>
      <c r="M78" s="27">
        <v>3375.3531600000001</v>
      </c>
      <c r="N78" s="31">
        <v>276.38634931695196</v>
      </c>
      <c r="O78" s="31">
        <v>229.86276000000004</v>
      </c>
      <c r="P78" s="28">
        <f t="shared" ref="P78:P86" si="4">O78+N78+M78+L78+K78</f>
        <v>5352.7239333169528</v>
      </c>
      <c r="Q78" s="32">
        <f t="shared" si="2"/>
        <v>0</v>
      </c>
      <c r="R78" s="33">
        <f t="shared" si="3"/>
        <v>-2226.7880000000005</v>
      </c>
      <c r="S78" s="63">
        <v>664</v>
      </c>
    </row>
    <row r="79" spans="1:19">
      <c r="A79" s="71" t="s">
        <v>156</v>
      </c>
      <c r="B79" s="34">
        <v>75.8</v>
      </c>
      <c r="C79" s="25">
        <v>8444.1200000000008</v>
      </c>
      <c r="D79" s="26">
        <v>1688.8239999999998</v>
      </c>
      <c r="E79" s="29">
        <v>6755.2959999999994</v>
      </c>
      <c r="F79" s="28">
        <v>0</v>
      </c>
      <c r="G79" s="25">
        <v>1180.1598638870857</v>
      </c>
      <c r="H79" s="117">
        <v>0</v>
      </c>
      <c r="I79" s="28">
        <v>2261.1023999999998</v>
      </c>
      <c r="J79" s="32">
        <f t="shared" ref="J79:J96" si="5">SUM(G79:I79)</f>
        <v>3441.2622638870853</v>
      </c>
      <c r="K79" s="30">
        <v>577.577808</v>
      </c>
      <c r="L79" s="27">
        <v>962.62967999999989</v>
      </c>
      <c r="M79" s="27">
        <v>3533.8642199999995</v>
      </c>
      <c r="N79" s="31">
        <v>0</v>
      </c>
      <c r="O79" s="31">
        <v>240.65741999999997</v>
      </c>
      <c r="P79" s="28">
        <f t="shared" si="4"/>
        <v>5314.729127999999</v>
      </c>
      <c r="Q79" s="32">
        <f t="shared" ref="Q79:Q86" si="6">J79-P79</f>
        <v>-1873.4668641129138</v>
      </c>
      <c r="R79" s="33">
        <f t="shared" ref="R79:R141" si="7">I79-E79</f>
        <v>-4494.1935999999996</v>
      </c>
      <c r="S79" s="63">
        <v>900</v>
      </c>
    </row>
    <row r="80" spans="1:19">
      <c r="A80" s="71" t="s">
        <v>157</v>
      </c>
      <c r="B80" s="34">
        <v>76.8</v>
      </c>
      <c r="C80" s="25">
        <v>8555.52</v>
      </c>
      <c r="D80" s="26">
        <v>1711.1040000000003</v>
      </c>
      <c r="E80" s="29">
        <v>4704.3360000000002</v>
      </c>
      <c r="F80" s="28">
        <v>2140.08</v>
      </c>
      <c r="G80" s="25">
        <v>1195.7292552312429</v>
      </c>
      <c r="H80" s="117">
        <v>2140.08</v>
      </c>
      <c r="I80" s="28">
        <v>1387.0655999999999</v>
      </c>
      <c r="J80" s="32">
        <f t="shared" si="5"/>
        <v>4722.8748552312427</v>
      </c>
      <c r="K80" s="30">
        <v>585.19756800000005</v>
      </c>
      <c r="L80" s="27">
        <v>975.32928000000004</v>
      </c>
      <c r="M80" s="27">
        <v>3580.4851199999998</v>
      </c>
      <c r="N80" s="31">
        <v>0</v>
      </c>
      <c r="O80" s="31">
        <v>243.83232000000001</v>
      </c>
      <c r="P80" s="28">
        <f t="shared" si="4"/>
        <v>5384.8442880000002</v>
      </c>
      <c r="Q80" s="32">
        <f t="shared" si="6"/>
        <v>-661.96943276875754</v>
      </c>
      <c r="R80" s="33">
        <f t="shared" si="7"/>
        <v>-3317.2704000000003</v>
      </c>
      <c r="S80" s="63">
        <v>390</v>
      </c>
    </row>
    <row r="81" spans="1:19">
      <c r="A81" s="71" t="s">
        <v>158</v>
      </c>
      <c r="B81" s="34">
        <v>73</v>
      </c>
      <c r="C81" s="25">
        <v>8132.2</v>
      </c>
      <c r="D81" s="26">
        <v>1626.44</v>
      </c>
      <c r="E81" s="29">
        <v>6505.76</v>
      </c>
      <c r="F81" s="28">
        <v>0</v>
      </c>
      <c r="G81" s="25">
        <v>1136.5655681234468</v>
      </c>
      <c r="H81" s="117">
        <v>0</v>
      </c>
      <c r="I81" s="28">
        <v>2177.64</v>
      </c>
      <c r="J81" s="32">
        <f t="shared" si="5"/>
        <v>3314.2055681234469</v>
      </c>
      <c r="K81" s="30">
        <v>556.24248000000011</v>
      </c>
      <c r="L81" s="27">
        <v>927.07080000000008</v>
      </c>
      <c r="M81" s="27">
        <v>3403.3257000000003</v>
      </c>
      <c r="N81" s="31">
        <v>0</v>
      </c>
      <c r="O81" s="31">
        <v>231.76770000000002</v>
      </c>
      <c r="P81" s="28">
        <f t="shared" si="4"/>
        <v>5118.4066800000001</v>
      </c>
      <c r="Q81" s="32">
        <f t="shared" si="6"/>
        <v>-1804.2011118765531</v>
      </c>
      <c r="R81" s="33">
        <f t="shared" si="7"/>
        <v>-4328.1200000000008</v>
      </c>
      <c r="S81" s="63">
        <v>876</v>
      </c>
    </row>
    <row r="82" spans="1:19">
      <c r="A82" s="71" t="s">
        <v>159</v>
      </c>
      <c r="B82" s="34">
        <v>70.599999999999994</v>
      </c>
      <c r="C82" s="25">
        <v>7864.84</v>
      </c>
      <c r="D82" s="26">
        <v>1572.9679999999998</v>
      </c>
      <c r="E82" s="29">
        <v>6291.8719999999994</v>
      </c>
      <c r="F82" s="28">
        <v>0</v>
      </c>
      <c r="G82" s="25">
        <v>1099.1990288974705</v>
      </c>
      <c r="H82" s="117">
        <v>0</v>
      </c>
      <c r="I82" s="28">
        <v>4793.1480000000001</v>
      </c>
      <c r="J82" s="32">
        <f t="shared" si="5"/>
        <v>5892.3470288974704</v>
      </c>
      <c r="K82" s="30">
        <v>537.95505600000001</v>
      </c>
      <c r="L82" s="27">
        <v>896.59175999999991</v>
      </c>
      <c r="M82" s="27">
        <v>3291.4355399999995</v>
      </c>
      <c r="N82" s="31">
        <v>942.22</v>
      </c>
      <c r="O82" s="31">
        <v>224.14793999999998</v>
      </c>
      <c r="P82" s="28">
        <f t="shared" si="4"/>
        <v>5892.3502959999996</v>
      </c>
      <c r="Q82" s="32">
        <f t="shared" si="6"/>
        <v>-3.2671025292074773E-3</v>
      </c>
      <c r="R82" s="33">
        <f t="shared" si="7"/>
        <v>-1498.7239999999993</v>
      </c>
      <c r="S82" s="63">
        <v>1462</v>
      </c>
    </row>
    <row r="83" spans="1:19">
      <c r="A83" s="71" t="s">
        <v>160</v>
      </c>
      <c r="B83" s="34">
        <v>69.2</v>
      </c>
      <c r="C83" s="25">
        <v>7708.88</v>
      </c>
      <c r="D83" s="26">
        <v>1541.7760000000003</v>
      </c>
      <c r="E83" s="29">
        <v>5035.5040000000008</v>
      </c>
      <c r="F83" s="28">
        <v>1131.5999999999999</v>
      </c>
      <c r="G83" s="25">
        <v>1077.4018810156513</v>
      </c>
      <c r="H83" s="117">
        <v>1131.5999999999999</v>
      </c>
      <c r="I83" s="28">
        <v>1570.5504000000001</v>
      </c>
      <c r="J83" s="32">
        <f t="shared" si="5"/>
        <v>3779.5522810156513</v>
      </c>
      <c r="K83" s="30">
        <v>527.28739200000007</v>
      </c>
      <c r="L83" s="27">
        <v>878.81232000000011</v>
      </c>
      <c r="M83" s="27">
        <v>3226.1662800000004</v>
      </c>
      <c r="N83" s="31">
        <v>0</v>
      </c>
      <c r="O83" s="31">
        <v>219.70308000000003</v>
      </c>
      <c r="P83" s="28">
        <f t="shared" si="4"/>
        <v>4851.9690720000008</v>
      </c>
      <c r="Q83" s="32">
        <f t="shared" si="6"/>
        <v>-1072.4167909843495</v>
      </c>
      <c r="R83" s="33">
        <f t="shared" si="7"/>
        <v>-3464.9536000000007</v>
      </c>
      <c r="S83" s="63">
        <v>830</v>
      </c>
    </row>
    <row r="84" spans="1:19">
      <c r="A84" s="71" t="s">
        <v>161</v>
      </c>
      <c r="B84" s="34">
        <v>72.3</v>
      </c>
      <c r="C84" s="25">
        <v>8054.22</v>
      </c>
      <c r="D84" s="26">
        <v>1610.8440000000001</v>
      </c>
      <c r="E84" s="29">
        <v>4102.4160000000002</v>
      </c>
      <c r="F84" s="28">
        <v>2340.96</v>
      </c>
      <c r="G84" s="25">
        <v>1125.6669941825371</v>
      </c>
      <c r="H84" s="117">
        <v>2340.96</v>
      </c>
      <c r="I84" s="28">
        <v>2279.4299999999998</v>
      </c>
      <c r="J84" s="32">
        <f t="shared" si="5"/>
        <v>5746.056994182537</v>
      </c>
      <c r="K84" s="30">
        <v>550.90864800000008</v>
      </c>
      <c r="L84" s="27">
        <v>918.18108000000007</v>
      </c>
      <c r="M84" s="27">
        <v>3370.6910699999999</v>
      </c>
      <c r="N84" s="31">
        <v>676.73</v>
      </c>
      <c r="O84" s="31">
        <v>229.54527000000002</v>
      </c>
      <c r="P84" s="28">
        <f t="shared" si="4"/>
        <v>5746.0560679999999</v>
      </c>
      <c r="Q84" s="32">
        <f t="shared" si="6"/>
        <v>9.2618253711407306E-4</v>
      </c>
      <c r="R84" s="33">
        <f t="shared" si="7"/>
        <v>-1822.9860000000003</v>
      </c>
      <c r="S84" s="63">
        <v>796.4</v>
      </c>
    </row>
    <row r="85" spans="1:19">
      <c r="A85" s="71" t="s">
        <v>162</v>
      </c>
      <c r="B85" s="34">
        <v>71</v>
      </c>
      <c r="C85" s="25">
        <v>7909.4</v>
      </c>
      <c r="D85" s="26">
        <v>1581.88</v>
      </c>
      <c r="E85" s="29">
        <v>5186.2</v>
      </c>
      <c r="F85" s="28">
        <v>1141.32</v>
      </c>
      <c r="G85" s="25">
        <v>1105.4267854351333</v>
      </c>
      <c r="H85" s="117">
        <v>1141.32</v>
      </c>
      <c r="I85" s="28">
        <v>1592.9064000000001</v>
      </c>
      <c r="J85" s="32">
        <f t="shared" si="5"/>
        <v>3839.6531854351333</v>
      </c>
      <c r="K85" s="30">
        <v>541.00296000000003</v>
      </c>
      <c r="L85" s="27">
        <v>901.67160000000001</v>
      </c>
      <c r="M85" s="27">
        <v>3310.0838999999996</v>
      </c>
      <c r="N85" s="31">
        <v>0</v>
      </c>
      <c r="O85" s="31">
        <v>225.4179</v>
      </c>
      <c r="P85" s="28">
        <f t="shared" si="4"/>
        <v>4978.1763599999995</v>
      </c>
      <c r="Q85" s="32">
        <f t="shared" si="6"/>
        <v>-1138.5231745648662</v>
      </c>
      <c r="R85" s="33">
        <f t="shared" si="7"/>
        <v>-3593.2936</v>
      </c>
      <c r="S85" s="63">
        <v>0</v>
      </c>
    </row>
    <row r="86" spans="1:19">
      <c r="A86" s="71" t="s">
        <v>163</v>
      </c>
      <c r="B86" s="34">
        <v>362.5</v>
      </c>
      <c r="C86" s="25">
        <v>40382.5</v>
      </c>
      <c r="D86" s="26">
        <v>8076.5</v>
      </c>
      <c r="E86" s="29">
        <v>31150.21</v>
      </c>
      <c r="F86" s="28">
        <v>1155.79</v>
      </c>
      <c r="G86" s="25">
        <v>5643.9043622568424</v>
      </c>
      <c r="H86" s="117">
        <v>1155.79</v>
      </c>
      <c r="I86" s="28">
        <v>15361.898999999999</v>
      </c>
      <c r="J86" s="32">
        <f t="shared" si="5"/>
        <v>22161.593362256841</v>
      </c>
      <c r="K86" s="30">
        <v>2762.163</v>
      </c>
      <c r="L86" s="27">
        <v>4603.6050000000005</v>
      </c>
      <c r="M86" s="27">
        <v>16900.076249999998</v>
      </c>
      <c r="N86" s="31">
        <v>0</v>
      </c>
      <c r="O86" s="31">
        <v>1150.9012500000001</v>
      </c>
      <c r="P86" s="28">
        <f t="shared" si="4"/>
        <v>25416.745499999997</v>
      </c>
      <c r="Q86" s="32">
        <f t="shared" si="6"/>
        <v>-3255.1521377431563</v>
      </c>
      <c r="R86" s="33">
        <f t="shared" si="7"/>
        <v>-15788.311</v>
      </c>
      <c r="S86" s="63">
        <v>2725</v>
      </c>
    </row>
    <row r="87" spans="1:19">
      <c r="A87" s="71" t="s">
        <v>164</v>
      </c>
      <c r="B87" s="34"/>
      <c r="C87" s="25"/>
      <c r="D87" s="26">
        <v>0</v>
      </c>
      <c r="E87" s="29">
        <v>0</v>
      </c>
      <c r="F87" s="28"/>
      <c r="G87" s="25">
        <v>0</v>
      </c>
      <c r="H87" s="117"/>
      <c r="I87" s="28"/>
      <c r="J87" s="32">
        <f t="shared" si="5"/>
        <v>0</v>
      </c>
      <c r="K87" s="30"/>
      <c r="L87" s="27"/>
      <c r="M87" s="27"/>
      <c r="N87" s="31"/>
      <c r="O87" s="31"/>
      <c r="P87" s="28"/>
      <c r="Q87" s="32"/>
      <c r="R87" s="33">
        <f t="shared" si="7"/>
        <v>0</v>
      </c>
      <c r="S87" s="63"/>
    </row>
    <row r="88" spans="1:19">
      <c r="A88" s="71" t="s">
        <v>165</v>
      </c>
      <c r="B88" s="34">
        <v>127.5</v>
      </c>
      <c r="C88" s="25">
        <v>14203.5</v>
      </c>
      <c r="D88" s="26">
        <v>2840.7</v>
      </c>
      <c r="E88" s="29">
        <v>9653.11</v>
      </c>
      <c r="F88" s="28">
        <v>1709.69</v>
      </c>
      <c r="G88" s="25">
        <v>1985.0973963799927</v>
      </c>
      <c r="H88" s="117">
        <v>1709.69</v>
      </c>
      <c r="I88" s="28">
        <v>1480.2639000000001</v>
      </c>
      <c r="J88" s="32">
        <f t="shared" si="5"/>
        <v>5175.0512963799929</v>
      </c>
      <c r="K88" s="30">
        <v>971.51940000000002</v>
      </c>
      <c r="L88" s="27">
        <v>1619.1990000000001</v>
      </c>
      <c r="M88" s="27">
        <v>5944.1647499999999</v>
      </c>
      <c r="N88" s="31">
        <v>0</v>
      </c>
      <c r="O88" s="31">
        <v>404.79975000000002</v>
      </c>
      <c r="P88" s="28">
        <f>O88+N88+M88+L88+K88</f>
        <v>8939.6828999999998</v>
      </c>
      <c r="Q88" s="32">
        <f>J88-P88</f>
        <v>-3764.6316036200069</v>
      </c>
      <c r="R88" s="33">
        <f t="shared" si="7"/>
        <v>-8172.8461000000007</v>
      </c>
      <c r="S88" s="63">
        <v>0</v>
      </c>
    </row>
    <row r="89" spans="1:19">
      <c r="A89" s="71" t="s">
        <v>166</v>
      </c>
      <c r="B89" s="34">
        <v>129.4</v>
      </c>
      <c r="C89" s="25">
        <v>14415.16</v>
      </c>
      <c r="D89" s="26">
        <v>2883.0320000000002</v>
      </c>
      <c r="E89" s="29">
        <v>8721.0080000000016</v>
      </c>
      <c r="F89" s="28">
        <v>2811.12</v>
      </c>
      <c r="G89" s="25">
        <v>2014.6792399338908</v>
      </c>
      <c r="H89" s="117">
        <v>2811.12</v>
      </c>
      <c r="I89" s="28">
        <v>2020.0716000000004</v>
      </c>
      <c r="J89" s="32">
        <f t="shared" si="5"/>
        <v>6845.8708399338911</v>
      </c>
      <c r="K89" s="30">
        <v>985.99694399999998</v>
      </c>
      <c r="L89" s="27">
        <v>1643.3282400000001</v>
      </c>
      <c r="M89" s="27">
        <v>6032.7444599999999</v>
      </c>
      <c r="N89" s="31">
        <v>0</v>
      </c>
      <c r="O89" s="31">
        <v>410.83206000000001</v>
      </c>
      <c r="P89" s="28">
        <f>O89+N89+M89+L89+K89</f>
        <v>9072.9017039999999</v>
      </c>
      <c r="Q89" s="32">
        <f>J89-P89</f>
        <v>-2227.0308640661087</v>
      </c>
      <c r="R89" s="33">
        <f t="shared" si="7"/>
        <v>-6700.9364000000014</v>
      </c>
      <c r="S89" s="63">
        <v>0</v>
      </c>
    </row>
    <row r="90" spans="1:19">
      <c r="A90" s="71" t="s">
        <v>167</v>
      </c>
      <c r="B90" s="34"/>
      <c r="C90" s="25"/>
      <c r="D90" s="26">
        <v>0</v>
      </c>
      <c r="E90" s="29">
        <v>0</v>
      </c>
      <c r="F90" s="28"/>
      <c r="G90" s="25">
        <v>0</v>
      </c>
      <c r="H90" s="117"/>
      <c r="I90" s="28"/>
      <c r="J90" s="32">
        <f t="shared" si="5"/>
        <v>0</v>
      </c>
      <c r="K90" s="30"/>
      <c r="L90" s="27"/>
      <c r="M90" s="27"/>
      <c r="N90" s="31"/>
      <c r="O90" s="31"/>
      <c r="P90" s="28"/>
      <c r="Q90" s="32"/>
      <c r="R90" s="33">
        <f t="shared" si="7"/>
        <v>0</v>
      </c>
      <c r="S90" s="63"/>
    </row>
    <row r="91" spans="1:19">
      <c r="A91" s="71" t="s">
        <v>168</v>
      </c>
      <c r="B91" s="34">
        <v>173.3</v>
      </c>
      <c r="C91" s="25">
        <v>19305.62</v>
      </c>
      <c r="D91" s="26">
        <v>3861.1240000000007</v>
      </c>
      <c r="E91" s="29">
        <v>14030.776000000003</v>
      </c>
      <c r="F91" s="28">
        <v>1413.72</v>
      </c>
      <c r="G91" s="25">
        <v>2698.1755199423751</v>
      </c>
      <c r="H91" s="117">
        <v>1413.72</v>
      </c>
      <c r="I91" s="28">
        <v>644.90399999999988</v>
      </c>
      <c r="J91" s="32">
        <f t="shared" si="5"/>
        <v>4756.7995199423749</v>
      </c>
      <c r="K91" s="30">
        <v>1320.5044080000002</v>
      </c>
      <c r="L91" s="27">
        <v>2200.8406800000002</v>
      </c>
      <c r="M91" s="27">
        <v>8079.4019700000008</v>
      </c>
      <c r="N91" s="31">
        <v>0</v>
      </c>
      <c r="O91" s="31">
        <v>550.21017000000006</v>
      </c>
      <c r="P91" s="28">
        <f t="shared" ref="P91:P96" si="8">O91+N91+M91+L91+K91</f>
        <v>12150.957228000003</v>
      </c>
      <c r="Q91" s="32">
        <f t="shared" ref="Q91:Q96" si="9">J91-P91</f>
        <v>-7394.157708057628</v>
      </c>
      <c r="R91" s="33">
        <f t="shared" si="7"/>
        <v>-13385.872000000003</v>
      </c>
      <c r="S91" s="63">
        <v>0</v>
      </c>
    </row>
    <row r="92" spans="1:19">
      <c r="A92" s="71" t="s">
        <v>169</v>
      </c>
      <c r="B92" s="34">
        <v>179.9</v>
      </c>
      <c r="C92" s="25">
        <v>20040.86</v>
      </c>
      <c r="D92" s="26">
        <v>4008.1720000000005</v>
      </c>
      <c r="E92" s="29">
        <v>16032.688</v>
      </c>
      <c r="F92" s="28">
        <v>0</v>
      </c>
      <c r="G92" s="25">
        <v>2800.9335028138098</v>
      </c>
      <c r="H92" s="117">
        <v>0</v>
      </c>
      <c r="I92" s="28">
        <v>624.97800000000007</v>
      </c>
      <c r="J92" s="32">
        <f t="shared" si="5"/>
        <v>3425.9115028138099</v>
      </c>
      <c r="K92" s="30">
        <v>1370.7948240000001</v>
      </c>
      <c r="L92" s="27">
        <v>2284.6580400000003</v>
      </c>
      <c r="M92" s="27">
        <v>8387.099909999999</v>
      </c>
      <c r="N92" s="31">
        <v>0</v>
      </c>
      <c r="O92" s="31">
        <v>571.16451000000006</v>
      </c>
      <c r="P92" s="28">
        <f t="shared" si="8"/>
        <v>12613.717284</v>
      </c>
      <c r="Q92" s="32">
        <f t="shared" si="9"/>
        <v>-9187.8057811861909</v>
      </c>
      <c r="R92" s="33">
        <f t="shared" si="7"/>
        <v>-15407.71</v>
      </c>
      <c r="S92" s="63">
        <v>0</v>
      </c>
    </row>
    <row r="93" spans="1:19">
      <c r="A93" s="71" t="s">
        <v>170</v>
      </c>
      <c r="B93" s="34">
        <v>485.9</v>
      </c>
      <c r="C93" s="25">
        <v>54129.26</v>
      </c>
      <c r="D93" s="26">
        <v>10825.852000000003</v>
      </c>
      <c r="E93" s="29">
        <v>40044.808000000012</v>
      </c>
      <c r="F93" s="28">
        <v>3258.6</v>
      </c>
      <c r="G93" s="25">
        <v>7565.167254125794</v>
      </c>
      <c r="H93" s="117">
        <v>3258.6</v>
      </c>
      <c r="I93" s="28">
        <v>2389.23</v>
      </c>
      <c r="J93" s="32">
        <f t="shared" si="5"/>
        <v>13212.997254125794</v>
      </c>
      <c r="K93" s="30">
        <v>3702.4413840000007</v>
      </c>
      <c r="L93" s="27">
        <v>6170.7356400000017</v>
      </c>
      <c r="M93" s="27">
        <v>22653.095310000004</v>
      </c>
      <c r="N93" s="31">
        <v>11061</v>
      </c>
      <c r="O93" s="31">
        <v>1542.6839100000004</v>
      </c>
      <c r="P93" s="28">
        <f t="shared" si="8"/>
        <v>45129.956244000001</v>
      </c>
      <c r="Q93" s="32">
        <f t="shared" si="9"/>
        <v>-31916.958989874205</v>
      </c>
      <c r="R93" s="33">
        <f t="shared" si="7"/>
        <v>-37655.578000000009</v>
      </c>
      <c r="S93" s="63">
        <v>0</v>
      </c>
    </row>
    <row r="94" spans="1:19">
      <c r="A94" s="71" t="s">
        <v>171</v>
      </c>
      <c r="B94" s="34">
        <v>497.9</v>
      </c>
      <c r="C94" s="25">
        <v>55466.06</v>
      </c>
      <c r="D94" s="26">
        <v>11093.212</v>
      </c>
      <c r="E94" s="29">
        <v>41436.807999999997</v>
      </c>
      <c r="F94" s="28">
        <v>2936.04</v>
      </c>
      <c r="G94" s="25">
        <v>7751.9999502556739</v>
      </c>
      <c r="H94" s="117">
        <v>2936.04</v>
      </c>
      <c r="I94" s="28">
        <v>2683.8539999999998</v>
      </c>
      <c r="J94" s="32">
        <f t="shared" si="5"/>
        <v>13371.893950255673</v>
      </c>
      <c r="K94" s="30">
        <v>3793.8785039999998</v>
      </c>
      <c r="L94" s="27">
        <v>6323.1308399999998</v>
      </c>
      <c r="M94" s="27">
        <v>23212.546109999999</v>
      </c>
      <c r="N94" s="31">
        <v>18818</v>
      </c>
      <c r="O94" s="31">
        <v>1580.78271</v>
      </c>
      <c r="P94" s="28">
        <f t="shared" si="8"/>
        <v>53728.338163999993</v>
      </c>
      <c r="Q94" s="32">
        <f t="shared" si="9"/>
        <v>-40356.444213744318</v>
      </c>
      <c r="R94" s="33">
        <f t="shared" si="7"/>
        <v>-38752.953999999998</v>
      </c>
      <c r="S94" s="63">
        <v>0</v>
      </c>
    </row>
    <row r="95" spans="1:19">
      <c r="A95" s="71" t="s">
        <v>172</v>
      </c>
      <c r="B95" s="34">
        <v>369.9</v>
      </c>
      <c r="C95" s="25">
        <v>41206.86</v>
      </c>
      <c r="D95" s="26">
        <v>8241.3720000000012</v>
      </c>
      <c r="E95" s="29">
        <v>26203.727999999996</v>
      </c>
      <c r="F95" s="28">
        <v>6761.76</v>
      </c>
      <c r="G95" s="25">
        <v>5759.1178582036036</v>
      </c>
      <c r="H95" s="117">
        <v>6761.76</v>
      </c>
      <c r="I95" s="28">
        <v>13467.33</v>
      </c>
      <c r="J95" s="32">
        <f t="shared" si="5"/>
        <v>25988.207858203605</v>
      </c>
      <c r="K95" s="30">
        <v>2818.5492240000003</v>
      </c>
      <c r="L95" s="27">
        <v>4697.5820400000002</v>
      </c>
      <c r="M95" s="27">
        <v>17245.070909999999</v>
      </c>
      <c r="N95" s="31">
        <v>13262</v>
      </c>
      <c r="O95" s="31">
        <v>1174.3955100000001</v>
      </c>
      <c r="P95" s="28">
        <f t="shared" si="8"/>
        <v>39197.597684</v>
      </c>
      <c r="Q95" s="32">
        <f t="shared" si="9"/>
        <v>-13209.389825796396</v>
      </c>
      <c r="R95" s="33">
        <f t="shared" si="7"/>
        <v>-12736.397999999996</v>
      </c>
      <c r="S95" s="63">
        <v>0</v>
      </c>
    </row>
    <row r="96" spans="1:19" ht="13.5" thickBot="1">
      <c r="A96" s="72" t="s">
        <v>173</v>
      </c>
      <c r="B96" s="39">
        <v>711</v>
      </c>
      <c r="C96" s="40">
        <v>79205.399999999994</v>
      </c>
      <c r="D96" s="41">
        <v>15841.08</v>
      </c>
      <c r="E96" s="44">
        <v>46607.519999999997</v>
      </c>
      <c r="F96" s="43">
        <v>16756.8</v>
      </c>
      <c r="G96" s="25">
        <v>11069.837245695489</v>
      </c>
      <c r="H96" s="121">
        <v>16756.8</v>
      </c>
      <c r="I96" s="43">
        <v>10459.26</v>
      </c>
      <c r="J96" s="32">
        <f t="shared" si="5"/>
        <v>38285.897245695487</v>
      </c>
      <c r="K96" s="45">
        <v>5417.6493599999994</v>
      </c>
      <c r="L96" s="42">
        <v>9029.4156000000003</v>
      </c>
      <c r="M96" s="42">
        <v>33147.459899999994</v>
      </c>
      <c r="N96" s="46">
        <v>2759</v>
      </c>
      <c r="O96" s="46">
        <v>2257.3539000000001</v>
      </c>
      <c r="P96" s="43">
        <f t="shared" si="8"/>
        <v>52610.878759999992</v>
      </c>
      <c r="Q96" s="47">
        <f t="shared" si="9"/>
        <v>-14324.981514304505</v>
      </c>
      <c r="R96" s="48">
        <f t="shared" si="7"/>
        <v>-36148.259999999995</v>
      </c>
      <c r="S96" s="64">
        <v>6341</v>
      </c>
    </row>
    <row r="97" spans="1:19" s="6" customFormat="1">
      <c r="A97" s="7" t="s">
        <v>8</v>
      </c>
      <c r="B97" s="49"/>
      <c r="C97" s="20"/>
      <c r="D97" s="17"/>
      <c r="E97" s="23"/>
      <c r="F97" s="22"/>
      <c r="G97" s="20"/>
      <c r="H97" s="24"/>
      <c r="I97" s="22"/>
      <c r="J97" s="127"/>
      <c r="K97" s="17"/>
      <c r="L97" s="18"/>
      <c r="M97" s="18"/>
      <c r="N97" s="18"/>
      <c r="O97" s="18"/>
      <c r="P97" s="22"/>
      <c r="Q97" s="19"/>
      <c r="R97" s="66"/>
      <c r="S97" s="73"/>
    </row>
    <row r="98" spans="1:19" s="4" customFormat="1">
      <c r="A98" s="7" t="s">
        <v>88</v>
      </c>
      <c r="B98" s="19"/>
      <c r="C98" s="20"/>
      <c r="D98" s="17"/>
      <c r="E98" s="23"/>
      <c r="F98" s="22"/>
      <c r="G98" s="20"/>
      <c r="H98" s="24"/>
      <c r="I98" s="22"/>
      <c r="J98" s="128"/>
      <c r="K98" s="17"/>
      <c r="L98" s="18"/>
      <c r="M98" s="18"/>
      <c r="N98" s="18"/>
      <c r="O98" s="18"/>
      <c r="P98" s="50"/>
      <c r="Q98" s="19"/>
      <c r="R98" s="33"/>
      <c r="S98" s="74"/>
    </row>
    <row r="99" spans="1:19" s="4" customFormat="1">
      <c r="A99" s="71" t="s">
        <v>19</v>
      </c>
      <c r="B99" s="34">
        <v>851.8</v>
      </c>
      <c r="C99" s="25">
        <f>B99*8.77*5+B99*9.65*7</f>
        <v>94890.51999999999</v>
      </c>
      <c r="D99" s="26">
        <f>C99*0.2</f>
        <v>18978.103999999999</v>
      </c>
      <c r="E99" s="29">
        <f t="shared" ref="E99:E130" si="10">C99-D99-F99</f>
        <v>55774.015999999996</v>
      </c>
      <c r="F99" s="28">
        <v>20138.400000000001</v>
      </c>
      <c r="G99" s="25">
        <v>13262.007546952767</v>
      </c>
      <c r="H99" s="117">
        <v>20138.400000000001</v>
      </c>
      <c r="I99" s="28">
        <v>22206.819839999996</v>
      </c>
      <c r="J99" s="32">
        <f>SUM(G99:I99)</f>
        <v>55607.227386952763</v>
      </c>
      <c r="K99" s="30">
        <v>6490.5115679999999</v>
      </c>
      <c r="L99" s="27">
        <v>10817.519279999999</v>
      </c>
      <c r="M99" s="27">
        <v>39711.682619999992</v>
      </c>
      <c r="N99" s="27">
        <v>0</v>
      </c>
      <c r="O99" s="31">
        <v>2704.3798199999997</v>
      </c>
      <c r="P99" s="28">
        <f t="shared" ref="P99:P162" si="11">O99+N99+M99+L99+K99:K100</f>
        <v>59724.093287999996</v>
      </c>
      <c r="Q99" s="32">
        <f t="shared" ref="Q99:Q162" si="12">J99-P99</f>
        <v>-4116.8659010472329</v>
      </c>
      <c r="R99" s="33">
        <f t="shared" si="7"/>
        <v>-33567.19616</v>
      </c>
      <c r="S99" s="63">
        <v>14076.07</v>
      </c>
    </row>
    <row r="100" spans="1:19" s="4" customFormat="1">
      <c r="A100" s="71" t="s">
        <v>20</v>
      </c>
      <c r="B100" s="34">
        <v>319.7</v>
      </c>
      <c r="C100" s="25">
        <f t="shared" ref="C100:C163" si="13">B100*8.77*5+B100*9.65*7</f>
        <v>35614.58</v>
      </c>
      <c r="D100" s="26">
        <f t="shared" ref="D100:D163" si="14">C100*0.2</f>
        <v>7122.9160000000011</v>
      </c>
      <c r="E100" s="29">
        <f t="shared" si="10"/>
        <v>12270.904</v>
      </c>
      <c r="F100" s="28">
        <v>16220.76</v>
      </c>
      <c r="G100" s="25">
        <v>4977.5344127269318</v>
      </c>
      <c r="H100" s="117">
        <v>16220.76</v>
      </c>
      <c r="I100" s="28">
        <v>5389.5249599999988</v>
      </c>
      <c r="J100" s="32">
        <f t="shared" ref="J100:J163" si="15">SUM(G100:I100)</f>
        <v>26587.819372726932</v>
      </c>
      <c r="K100" s="30">
        <v>2436.037272</v>
      </c>
      <c r="L100" s="27">
        <v>4060.0621200000005</v>
      </c>
      <c r="M100" s="27">
        <v>14904.701730000001</v>
      </c>
      <c r="N100" s="27">
        <v>4604</v>
      </c>
      <c r="O100" s="31">
        <v>1015.0155300000001</v>
      </c>
      <c r="P100" s="28">
        <f t="shared" si="11"/>
        <v>27019.816652000001</v>
      </c>
      <c r="Q100" s="32">
        <f t="shared" si="12"/>
        <v>-431.99727927306958</v>
      </c>
      <c r="R100" s="33">
        <f t="shared" si="7"/>
        <v>-6881.3790400000016</v>
      </c>
      <c r="S100" s="63"/>
    </row>
    <row r="101" spans="1:19" s="4" customFormat="1">
      <c r="A101" s="71" t="s">
        <v>21</v>
      </c>
      <c r="B101" s="34">
        <v>155.72999999999999</v>
      </c>
      <c r="C101" s="25">
        <f t="shared" si="13"/>
        <v>17348.322</v>
      </c>
      <c r="D101" s="26">
        <f t="shared" si="14"/>
        <v>3469.6644000000001</v>
      </c>
      <c r="E101" s="29">
        <f t="shared" si="10"/>
        <v>13878.6576</v>
      </c>
      <c r="F101" s="28">
        <v>0</v>
      </c>
      <c r="G101" s="25">
        <v>2424.6213140255395</v>
      </c>
      <c r="H101" s="117">
        <v>0</v>
      </c>
      <c r="I101" s="28">
        <v>9373.7001599999985</v>
      </c>
      <c r="J101" s="32">
        <f t="shared" si="15"/>
        <v>11798.321474025539</v>
      </c>
      <c r="K101" s="30">
        <v>1186.6252248000001</v>
      </c>
      <c r="L101" s="27">
        <v>1977.7087080000001</v>
      </c>
      <c r="M101" s="27">
        <v>7260.2727569999997</v>
      </c>
      <c r="N101" s="27">
        <v>879.29</v>
      </c>
      <c r="O101" s="31">
        <v>494.42717700000003</v>
      </c>
      <c r="P101" s="28">
        <f t="shared" si="11"/>
        <v>11798.323866799999</v>
      </c>
      <c r="Q101" s="32">
        <f t="shared" si="12"/>
        <v>-2.3927744605316548E-3</v>
      </c>
      <c r="R101" s="33">
        <f t="shared" si="7"/>
        <v>-4504.957440000002</v>
      </c>
      <c r="S101" s="63">
        <v>1000.14</v>
      </c>
    </row>
    <row r="102" spans="1:19" s="4" customFormat="1">
      <c r="A102" s="71" t="s">
        <v>22</v>
      </c>
      <c r="B102" s="34">
        <v>226.22</v>
      </c>
      <c r="C102" s="25">
        <f t="shared" si="13"/>
        <v>25200.907999999999</v>
      </c>
      <c r="D102" s="26">
        <f t="shared" si="14"/>
        <v>5040.1815999999999</v>
      </c>
      <c r="E102" s="29">
        <f t="shared" si="10"/>
        <v>20160.7264</v>
      </c>
      <c r="F102" s="28">
        <v>0</v>
      </c>
      <c r="G102" s="25">
        <v>3522.1077098751525</v>
      </c>
      <c r="H102" s="117">
        <v>0</v>
      </c>
      <c r="I102" s="28">
        <v>7716.0927359999996</v>
      </c>
      <c r="J102" s="32">
        <f t="shared" si="15"/>
        <v>11238.200445875153</v>
      </c>
      <c r="K102" s="30">
        <v>1723.7421072</v>
      </c>
      <c r="L102" s="27">
        <v>2872.9035119999999</v>
      </c>
      <c r="M102" s="27">
        <v>10546.579997999999</v>
      </c>
      <c r="N102" s="27">
        <v>1879</v>
      </c>
      <c r="O102" s="31">
        <v>718.22587799999997</v>
      </c>
      <c r="P102" s="28">
        <f t="shared" si="11"/>
        <v>17740.451495199999</v>
      </c>
      <c r="Q102" s="32">
        <f t="shared" si="12"/>
        <v>-6502.2510493248465</v>
      </c>
      <c r="R102" s="33">
        <f t="shared" si="7"/>
        <v>-12444.633664000001</v>
      </c>
      <c r="S102" s="63">
        <v>3656</v>
      </c>
    </row>
    <row r="103" spans="1:19" s="4" customFormat="1">
      <c r="A103" s="71" t="s">
        <v>23</v>
      </c>
      <c r="B103" s="34">
        <v>275.10000000000002</v>
      </c>
      <c r="C103" s="25">
        <f t="shared" si="13"/>
        <v>30646.14</v>
      </c>
      <c r="D103" s="26">
        <f t="shared" si="14"/>
        <v>6129.2280000000001</v>
      </c>
      <c r="E103" s="29">
        <f t="shared" si="10"/>
        <v>23036.351999999999</v>
      </c>
      <c r="F103" s="28">
        <v>1480.56</v>
      </c>
      <c r="G103" s="25">
        <v>4283.1395587775378</v>
      </c>
      <c r="H103" s="117">
        <v>1480.56</v>
      </c>
      <c r="I103" s="28">
        <v>20732.72</v>
      </c>
      <c r="J103" s="32">
        <f t="shared" si="15"/>
        <v>26496.419558777539</v>
      </c>
      <c r="K103" s="30">
        <v>2096.195976</v>
      </c>
      <c r="L103" s="27">
        <v>3493.65996</v>
      </c>
      <c r="M103" s="27">
        <v>12825.409589999999</v>
      </c>
      <c r="N103" s="27">
        <v>7207.74</v>
      </c>
      <c r="O103" s="31">
        <v>873.41498999999999</v>
      </c>
      <c r="P103" s="28">
        <f t="shared" si="11"/>
        <v>26496.420515999998</v>
      </c>
      <c r="Q103" s="32">
        <f t="shared" si="12"/>
        <v>-9.5722245896467939E-4</v>
      </c>
      <c r="R103" s="33">
        <f t="shared" si="7"/>
        <v>-2303.6319999999978</v>
      </c>
      <c r="S103" s="63">
        <v>3074</v>
      </c>
    </row>
    <row r="104" spans="1:19" s="4" customFormat="1">
      <c r="A104" s="71" t="s">
        <v>24</v>
      </c>
      <c r="B104" s="34">
        <v>581.9</v>
      </c>
      <c r="C104" s="25">
        <f t="shared" si="13"/>
        <v>64823.66</v>
      </c>
      <c r="D104" s="26">
        <f t="shared" si="14"/>
        <v>12964.732000000002</v>
      </c>
      <c r="E104" s="29">
        <f t="shared" si="10"/>
        <v>47659.288</v>
      </c>
      <c r="F104" s="28">
        <v>4199.6400000000003</v>
      </c>
      <c r="G104" s="25">
        <v>9059.8288231648476</v>
      </c>
      <c r="H104" s="117">
        <v>4199.6400000000003</v>
      </c>
      <c r="I104" s="28">
        <v>46050.082799999989</v>
      </c>
      <c r="J104" s="32">
        <f t="shared" si="15"/>
        <v>59309.551623164836</v>
      </c>
      <c r="K104" s="30">
        <v>4433.9383440000001</v>
      </c>
      <c r="L104" s="27">
        <v>7389.8972400000002</v>
      </c>
      <c r="M104" s="27">
        <v>27128.701710000001</v>
      </c>
      <c r="N104" s="27">
        <v>3206.19</v>
      </c>
      <c r="O104" s="31">
        <v>1847.4743100000001</v>
      </c>
      <c r="P104" s="28">
        <f t="shared" si="11"/>
        <v>44006.201604000002</v>
      </c>
      <c r="Q104" s="32">
        <f t="shared" si="12"/>
        <v>15303.350019164835</v>
      </c>
      <c r="R104" s="33">
        <f t="shared" si="7"/>
        <v>-1609.2052000000112</v>
      </c>
      <c r="S104" s="63">
        <v>0</v>
      </c>
    </row>
    <row r="105" spans="1:19">
      <c r="A105" s="71" t="s">
        <v>25</v>
      </c>
      <c r="B105" s="34">
        <v>90</v>
      </c>
      <c r="C105" s="25">
        <f t="shared" si="13"/>
        <v>10026</v>
      </c>
      <c r="D105" s="26">
        <f t="shared" si="14"/>
        <v>2005.2</v>
      </c>
      <c r="E105" s="29">
        <f t="shared" si="10"/>
        <v>6163.32</v>
      </c>
      <c r="F105" s="28">
        <v>1857.48</v>
      </c>
      <c r="G105" s="25">
        <v>1401.2452209741125</v>
      </c>
      <c r="H105" s="117">
        <v>1857.48</v>
      </c>
      <c r="I105" s="28">
        <v>5546.9880000000003</v>
      </c>
      <c r="J105" s="32">
        <f t="shared" si="15"/>
        <v>8805.7132209741139</v>
      </c>
      <c r="K105" s="30">
        <v>685.77840000000003</v>
      </c>
      <c r="L105" s="27">
        <v>1142.9639999999999</v>
      </c>
      <c r="M105" s="27">
        <v>4195.8809999999994</v>
      </c>
      <c r="N105" s="27">
        <v>2495.35</v>
      </c>
      <c r="O105" s="31">
        <v>285.74099999999999</v>
      </c>
      <c r="P105" s="28">
        <f t="shared" si="11"/>
        <v>8805.7143999999989</v>
      </c>
      <c r="Q105" s="32">
        <f t="shared" si="12"/>
        <v>-1.1790258849941893E-3</v>
      </c>
      <c r="R105" s="33">
        <f t="shared" si="7"/>
        <v>-616.33199999999943</v>
      </c>
      <c r="S105" s="63">
        <v>0</v>
      </c>
    </row>
    <row r="106" spans="1:19">
      <c r="A106" s="71" t="s">
        <v>26</v>
      </c>
      <c r="B106" s="34">
        <v>868.1</v>
      </c>
      <c r="C106" s="25">
        <f t="shared" si="13"/>
        <v>96706.34</v>
      </c>
      <c r="D106" s="26">
        <f t="shared" si="14"/>
        <v>19341.268</v>
      </c>
      <c r="E106" s="29">
        <f t="shared" si="10"/>
        <v>54377.752</v>
      </c>
      <c r="F106" s="28">
        <v>22987.32</v>
      </c>
      <c r="G106" s="25">
        <v>13515.788625862524</v>
      </c>
      <c r="H106" s="117">
        <v>22987.32</v>
      </c>
      <c r="I106" s="28">
        <v>21794.160480000002</v>
      </c>
      <c r="J106" s="32">
        <f t="shared" si="15"/>
        <v>58297.269105862521</v>
      </c>
      <c r="K106" s="30">
        <v>6614.7136559999999</v>
      </c>
      <c r="L106" s="27">
        <v>11024.52276</v>
      </c>
      <c r="M106" s="27">
        <v>40471.603289999999</v>
      </c>
      <c r="N106" s="27">
        <v>3663</v>
      </c>
      <c r="O106" s="31">
        <v>2756.13069</v>
      </c>
      <c r="P106" s="28">
        <f t="shared" si="11"/>
        <v>64529.970395999997</v>
      </c>
      <c r="Q106" s="32">
        <f t="shared" si="12"/>
        <v>-6232.7012901374765</v>
      </c>
      <c r="R106" s="33">
        <f t="shared" si="7"/>
        <v>-32583.591519999998</v>
      </c>
      <c r="S106" s="63">
        <v>10887</v>
      </c>
    </row>
    <row r="107" spans="1:19">
      <c r="A107" s="71" t="s">
        <v>27</v>
      </c>
      <c r="B107" s="34">
        <v>181</v>
      </c>
      <c r="C107" s="25">
        <f t="shared" si="13"/>
        <v>20163.400000000001</v>
      </c>
      <c r="D107" s="26">
        <f t="shared" si="14"/>
        <v>4032.6800000000003</v>
      </c>
      <c r="E107" s="29">
        <f t="shared" si="10"/>
        <v>14771.480000000001</v>
      </c>
      <c r="F107" s="28">
        <v>1359.24</v>
      </c>
      <c r="G107" s="25">
        <v>2818.0598332923823</v>
      </c>
      <c r="H107" s="117">
        <v>1359.24</v>
      </c>
      <c r="I107" s="28">
        <v>13294.332000000002</v>
      </c>
      <c r="J107" s="32">
        <f t="shared" si="15"/>
        <v>17471.631833292384</v>
      </c>
      <c r="K107" s="30">
        <v>1379.1765600000001</v>
      </c>
      <c r="L107" s="27">
        <v>2298.6276000000003</v>
      </c>
      <c r="M107" s="27">
        <v>8438.3829000000005</v>
      </c>
      <c r="N107" s="27">
        <v>4780.79</v>
      </c>
      <c r="O107" s="31">
        <v>574.65690000000006</v>
      </c>
      <c r="P107" s="28">
        <f t="shared" si="11"/>
        <v>17471.633959999999</v>
      </c>
      <c r="Q107" s="32">
        <f t="shared" si="12"/>
        <v>-2.126707615389023E-3</v>
      </c>
      <c r="R107" s="33">
        <f t="shared" si="7"/>
        <v>-1477.1479999999992</v>
      </c>
      <c r="S107" s="63"/>
    </row>
    <row r="108" spans="1:19">
      <c r="A108" s="71" t="s">
        <v>28</v>
      </c>
      <c r="B108" s="34">
        <v>105.9</v>
      </c>
      <c r="C108" s="25">
        <f t="shared" si="13"/>
        <v>11797.26</v>
      </c>
      <c r="D108" s="26">
        <f t="shared" si="14"/>
        <v>2359.4520000000002</v>
      </c>
      <c r="E108" s="29">
        <f t="shared" si="10"/>
        <v>9437.8080000000009</v>
      </c>
      <c r="F108" s="28">
        <v>0</v>
      </c>
      <c r="G108" s="25">
        <v>1648.7985433462059</v>
      </c>
      <c r="H108" s="117">
        <v>0</v>
      </c>
      <c r="I108" s="28">
        <v>7490.56</v>
      </c>
      <c r="J108" s="32">
        <f t="shared" si="15"/>
        <v>9139.3585433462067</v>
      </c>
      <c r="K108" s="30">
        <v>806.93258400000002</v>
      </c>
      <c r="L108" s="27">
        <v>1344.8876400000001</v>
      </c>
      <c r="M108" s="27">
        <v>4937.1533099999997</v>
      </c>
      <c r="N108" s="27">
        <v>1714.16</v>
      </c>
      <c r="O108" s="31">
        <v>336.22191000000004</v>
      </c>
      <c r="P108" s="28">
        <f t="shared" si="11"/>
        <v>9139.3554440000007</v>
      </c>
      <c r="Q108" s="32">
        <f t="shared" si="12"/>
        <v>3.0993462059996091E-3</v>
      </c>
      <c r="R108" s="33">
        <f t="shared" si="7"/>
        <v>-1947.2480000000005</v>
      </c>
      <c r="S108" s="63">
        <v>497</v>
      </c>
    </row>
    <row r="109" spans="1:19">
      <c r="A109" s="71" t="s">
        <v>29</v>
      </c>
      <c r="B109" s="34">
        <v>567.35</v>
      </c>
      <c r="C109" s="25">
        <f t="shared" si="13"/>
        <v>63202.790000000008</v>
      </c>
      <c r="D109" s="26">
        <f t="shared" si="14"/>
        <v>12640.558000000003</v>
      </c>
      <c r="E109" s="29">
        <f t="shared" si="10"/>
        <v>48439.432000000001</v>
      </c>
      <c r="F109" s="28">
        <v>2122.8000000000002</v>
      </c>
      <c r="G109" s="25">
        <v>8833.2941791073663</v>
      </c>
      <c r="H109" s="117">
        <v>2122.8000000000002</v>
      </c>
      <c r="I109" s="28">
        <v>38771.839999999997</v>
      </c>
      <c r="J109" s="32">
        <f t="shared" si="15"/>
        <v>49727.934179107368</v>
      </c>
      <c r="K109" s="30">
        <v>4323.0708360000008</v>
      </c>
      <c r="L109" s="27">
        <v>7205.1180600000016</v>
      </c>
      <c r="M109" s="27">
        <v>26450.367615000003</v>
      </c>
      <c r="N109" s="27">
        <v>335</v>
      </c>
      <c r="O109" s="31">
        <v>1801.2795150000004</v>
      </c>
      <c r="P109" s="28">
        <f t="shared" si="11"/>
        <v>40114.836026000004</v>
      </c>
      <c r="Q109" s="32">
        <f t="shared" si="12"/>
        <v>9613.098153107363</v>
      </c>
      <c r="R109" s="33">
        <f t="shared" si="7"/>
        <v>-9667.5920000000042</v>
      </c>
      <c r="S109" s="63">
        <v>3359.4</v>
      </c>
    </row>
    <row r="110" spans="1:19">
      <c r="A110" s="71" t="s">
        <v>30</v>
      </c>
      <c r="B110" s="34">
        <v>142.80000000000001</v>
      </c>
      <c r="C110" s="25">
        <f t="shared" si="13"/>
        <v>15907.920000000002</v>
      </c>
      <c r="D110" s="26">
        <f t="shared" si="14"/>
        <v>3181.5840000000007</v>
      </c>
      <c r="E110" s="29">
        <f t="shared" si="10"/>
        <v>10209.096000000001</v>
      </c>
      <c r="F110" s="28">
        <v>2517.2399999999998</v>
      </c>
      <c r="G110" s="25">
        <v>2223.3090839455926</v>
      </c>
      <c r="H110" s="117">
        <v>2517.2399999999998</v>
      </c>
      <c r="I110" s="28">
        <v>7557.4118400000007</v>
      </c>
      <c r="J110" s="32">
        <f t="shared" si="15"/>
        <v>12297.960923945593</v>
      </c>
      <c r="K110" s="30">
        <v>1088.1017280000001</v>
      </c>
      <c r="L110" s="27">
        <v>1813.5028800000002</v>
      </c>
      <c r="M110" s="27">
        <v>6657.4645200000004</v>
      </c>
      <c r="N110" s="27">
        <v>2285.52</v>
      </c>
      <c r="O110" s="31">
        <v>453.37572000000006</v>
      </c>
      <c r="P110" s="28">
        <f t="shared" si="11"/>
        <v>12297.964848</v>
      </c>
      <c r="Q110" s="32">
        <f t="shared" si="12"/>
        <v>-3.9240544065251015E-3</v>
      </c>
      <c r="R110" s="33">
        <f t="shared" si="7"/>
        <v>-2651.6841600000007</v>
      </c>
      <c r="S110" s="63">
        <v>922</v>
      </c>
    </row>
    <row r="111" spans="1:19">
      <c r="A111" s="71" t="s">
        <v>31</v>
      </c>
      <c r="B111" s="34">
        <v>339</v>
      </c>
      <c r="C111" s="25">
        <f t="shared" si="13"/>
        <v>37764.6</v>
      </c>
      <c r="D111" s="26">
        <f t="shared" si="14"/>
        <v>7552.92</v>
      </c>
      <c r="E111" s="29">
        <f t="shared" si="10"/>
        <v>27431.279999999999</v>
      </c>
      <c r="F111" s="28">
        <v>2780.4</v>
      </c>
      <c r="G111" s="25">
        <v>5278.0236656691577</v>
      </c>
      <c r="H111" s="117">
        <v>2780.4</v>
      </c>
      <c r="I111" s="28">
        <v>19985.971199999996</v>
      </c>
      <c r="J111" s="32">
        <f t="shared" si="15"/>
        <v>28044.394865669154</v>
      </c>
      <c r="K111" s="30">
        <v>2583.0986400000002</v>
      </c>
      <c r="L111" s="27">
        <v>4305.1643999999997</v>
      </c>
      <c r="M111" s="27">
        <v>15804.485099999998</v>
      </c>
      <c r="N111" s="27">
        <v>4275.3556256691591</v>
      </c>
      <c r="O111" s="31">
        <v>1076.2910999999999</v>
      </c>
      <c r="P111" s="28">
        <f t="shared" si="11"/>
        <v>28044.394865669161</v>
      </c>
      <c r="Q111" s="32">
        <f t="shared" si="12"/>
        <v>0</v>
      </c>
      <c r="R111" s="33">
        <f t="shared" si="7"/>
        <v>-7445.3088000000025</v>
      </c>
      <c r="S111" s="63">
        <v>1229.2</v>
      </c>
    </row>
    <row r="112" spans="1:19">
      <c r="A112" s="71" t="s">
        <v>32</v>
      </c>
      <c r="B112" s="34">
        <v>223.1</v>
      </c>
      <c r="C112" s="25">
        <f t="shared" si="13"/>
        <v>24853.339999999997</v>
      </c>
      <c r="D112" s="26">
        <f t="shared" si="14"/>
        <v>4970.6679999999997</v>
      </c>
      <c r="E112" s="29">
        <f t="shared" si="10"/>
        <v>15622.191999999999</v>
      </c>
      <c r="F112" s="28">
        <v>4260.4799999999996</v>
      </c>
      <c r="G112" s="25">
        <v>3473.5312088813835</v>
      </c>
      <c r="H112" s="117">
        <v>4260.4799999999996</v>
      </c>
      <c r="I112" s="28">
        <v>11597.383679999997</v>
      </c>
      <c r="J112" s="32">
        <f t="shared" si="15"/>
        <v>19331.394888881379</v>
      </c>
      <c r="K112" s="30">
        <v>1699.9684559999998</v>
      </c>
      <c r="L112" s="27">
        <v>2833.2807599999996</v>
      </c>
      <c r="M112" s="27">
        <v>10401.122789999998</v>
      </c>
      <c r="N112" s="27">
        <v>3688.7026928813812</v>
      </c>
      <c r="O112" s="31">
        <v>708.32018999999991</v>
      </c>
      <c r="P112" s="28">
        <f t="shared" si="11"/>
        <v>19331.394888881379</v>
      </c>
      <c r="Q112" s="32">
        <f t="shared" si="12"/>
        <v>0</v>
      </c>
      <c r="R112" s="33">
        <f t="shared" si="7"/>
        <v>-4024.8083200000019</v>
      </c>
      <c r="S112" s="63">
        <v>572</v>
      </c>
    </row>
    <row r="113" spans="1:19">
      <c r="A113" s="71" t="s">
        <v>33</v>
      </c>
      <c r="B113" s="34">
        <v>170.2</v>
      </c>
      <c r="C113" s="25">
        <f t="shared" si="13"/>
        <v>18960.28</v>
      </c>
      <c r="D113" s="26">
        <f t="shared" si="14"/>
        <v>3792.056</v>
      </c>
      <c r="E113" s="29">
        <f t="shared" si="10"/>
        <v>13587.463999999998</v>
      </c>
      <c r="F113" s="28">
        <v>1580.76</v>
      </c>
      <c r="G113" s="25">
        <v>2649.9104067754884</v>
      </c>
      <c r="H113" s="117">
        <v>1580.76</v>
      </c>
      <c r="I113" s="28">
        <v>12228.717599999998</v>
      </c>
      <c r="J113" s="32">
        <f t="shared" si="15"/>
        <v>16459.388006775487</v>
      </c>
      <c r="K113" s="30">
        <v>1296.8831519999999</v>
      </c>
      <c r="L113" s="27">
        <v>2161.47192</v>
      </c>
      <c r="M113" s="27">
        <v>7934.8771799999995</v>
      </c>
      <c r="N113" s="27">
        <v>4525.7877747754883</v>
      </c>
      <c r="O113" s="31">
        <v>540.36797999999999</v>
      </c>
      <c r="P113" s="28">
        <f t="shared" si="11"/>
        <v>16459.388006775487</v>
      </c>
      <c r="Q113" s="32">
        <f t="shared" si="12"/>
        <v>0</v>
      </c>
      <c r="R113" s="33">
        <f t="shared" si="7"/>
        <v>-1358.7464</v>
      </c>
      <c r="S113" s="63">
        <v>5033</v>
      </c>
    </row>
    <row r="114" spans="1:19">
      <c r="A114" s="71" t="s">
        <v>34</v>
      </c>
      <c r="B114" s="34">
        <v>170</v>
      </c>
      <c r="C114" s="25">
        <f t="shared" si="13"/>
        <v>18938</v>
      </c>
      <c r="D114" s="26">
        <f t="shared" si="14"/>
        <v>3787.6000000000004</v>
      </c>
      <c r="E114" s="29">
        <f t="shared" si="10"/>
        <v>13529.8</v>
      </c>
      <c r="F114" s="28">
        <v>1620.6</v>
      </c>
      <c r="G114" s="25">
        <v>2646.7965285066575</v>
      </c>
      <c r="H114" s="117">
        <v>1620.6</v>
      </c>
      <c r="I114" s="28">
        <v>12176.82</v>
      </c>
      <c r="J114" s="32">
        <f t="shared" si="15"/>
        <v>16444.216528506659</v>
      </c>
      <c r="K114" s="30">
        <v>1295.3592000000001</v>
      </c>
      <c r="L114" s="27">
        <v>2158.9320000000002</v>
      </c>
      <c r="M114" s="27">
        <v>7925.5529999999999</v>
      </c>
      <c r="N114" s="27">
        <v>17150</v>
      </c>
      <c r="O114" s="31">
        <v>539.73300000000006</v>
      </c>
      <c r="P114" s="28">
        <f t="shared" si="11"/>
        <v>29069.5772</v>
      </c>
      <c r="Q114" s="32">
        <f t="shared" si="12"/>
        <v>-12625.360671493341</v>
      </c>
      <c r="R114" s="33">
        <f t="shared" si="7"/>
        <v>-1352.9799999999996</v>
      </c>
      <c r="S114" s="63">
        <v>5129.63</v>
      </c>
    </row>
    <row r="115" spans="1:19">
      <c r="A115" s="71" t="s">
        <v>35</v>
      </c>
      <c r="B115" s="34">
        <v>171.6</v>
      </c>
      <c r="C115" s="25">
        <f t="shared" si="13"/>
        <v>19116.239999999998</v>
      </c>
      <c r="D115" s="26">
        <f t="shared" si="14"/>
        <v>3823.2479999999996</v>
      </c>
      <c r="E115" s="29">
        <f t="shared" si="10"/>
        <v>12378.191999999999</v>
      </c>
      <c r="F115" s="28">
        <v>2914.8</v>
      </c>
      <c r="G115" s="25">
        <v>2671.7075546573078</v>
      </c>
      <c r="H115" s="117">
        <v>2914.8</v>
      </c>
      <c r="I115" s="28">
        <v>10153.079519999998</v>
      </c>
      <c r="J115" s="32">
        <f t="shared" si="15"/>
        <v>15739.587074657305</v>
      </c>
      <c r="K115" s="30">
        <v>1307.5508159999999</v>
      </c>
      <c r="L115" s="27">
        <v>2179.2513599999997</v>
      </c>
      <c r="M115" s="27">
        <v>8000.1464399999986</v>
      </c>
      <c r="N115" s="27">
        <v>3707.8256186573053</v>
      </c>
      <c r="O115" s="31">
        <v>544.81283999999994</v>
      </c>
      <c r="P115" s="28">
        <f t="shared" si="11"/>
        <v>15739.587074657305</v>
      </c>
      <c r="Q115" s="32">
        <f t="shared" si="12"/>
        <v>0</v>
      </c>
      <c r="R115" s="33">
        <f t="shared" si="7"/>
        <v>-2225.1124800000016</v>
      </c>
      <c r="S115" s="63">
        <v>3820</v>
      </c>
    </row>
    <row r="116" spans="1:19">
      <c r="A116" s="71" t="s">
        <v>36</v>
      </c>
      <c r="B116" s="34">
        <v>117.2</v>
      </c>
      <c r="C116" s="25">
        <f t="shared" si="13"/>
        <v>13056.080000000002</v>
      </c>
      <c r="D116" s="26">
        <f t="shared" si="14"/>
        <v>2611.2160000000003</v>
      </c>
      <c r="E116" s="29">
        <f t="shared" si="10"/>
        <v>10444.864000000001</v>
      </c>
      <c r="F116" s="28">
        <v>0</v>
      </c>
      <c r="G116" s="25">
        <v>1824.7326655351778</v>
      </c>
      <c r="H116" s="117">
        <v>0</v>
      </c>
      <c r="I116" s="28">
        <v>8347.8278399999981</v>
      </c>
      <c r="J116" s="32">
        <f t="shared" si="15"/>
        <v>10172.560505535175</v>
      </c>
      <c r="K116" s="30">
        <v>893.03587200000015</v>
      </c>
      <c r="L116" s="27">
        <v>1488.3931200000002</v>
      </c>
      <c r="M116" s="27">
        <v>5463.9694800000007</v>
      </c>
      <c r="N116" s="27">
        <v>1955.0637535351743</v>
      </c>
      <c r="O116" s="31">
        <v>372.09828000000005</v>
      </c>
      <c r="P116" s="28">
        <f t="shared" si="11"/>
        <v>10172.560505535175</v>
      </c>
      <c r="Q116" s="32">
        <f t="shared" si="12"/>
        <v>0</v>
      </c>
      <c r="R116" s="33">
        <f t="shared" si="7"/>
        <v>-2097.0361600000033</v>
      </c>
      <c r="S116" s="63">
        <v>117</v>
      </c>
    </row>
    <row r="117" spans="1:19">
      <c r="A117" s="71" t="s">
        <v>37</v>
      </c>
      <c r="B117" s="34">
        <v>170.8</v>
      </c>
      <c r="C117" s="25">
        <f t="shared" si="13"/>
        <v>19027.120000000003</v>
      </c>
      <c r="D117" s="26">
        <f t="shared" si="14"/>
        <v>3805.4240000000009</v>
      </c>
      <c r="E117" s="29">
        <f t="shared" si="10"/>
        <v>12378.536000000002</v>
      </c>
      <c r="F117" s="28">
        <v>2843.16</v>
      </c>
      <c r="G117" s="25">
        <v>2659.2520415819831</v>
      </c>
      <c r="H117" s="117">
        <v>2843.16</v>
      </c>
      <c r="I117" s="28">
        <v>10146.962159999999</v>
      </c>
      <c r="J117" s="32">
        <f t="shared" si="15"/>
        <v>15649.374201581983</v>
      </c>
      <c r="K117" s="30">
        <v>1301.4550080000001</v>
      </c>
      <c r="L117" s="27">
        <v>2169.0916800000005</v>
      </c>
      <c r="M117" s="27">
        <v>7962.8497200000011</v>
      </c>
      <c r="N117" s="27">
        <v>3673.704873581979</v>
      </c>
      <c r="O117" s="31">
        <v>542.27292000000011</v>
      </c>
      <c r="P117" s="28">
        <f t="shared" si="11"/>
        <v>15649.374201581981</v>
      </c>
      <c r="Q117" s="32">
        <f t="shared" si="12"/>
        <v>0</v>
      </c>
      <c r="R117" s="33">
        <f t="shared" si="7"/>
        <v>-2231.5738400000027</v>
      </c>
      <c r="S117" s="63">
        <v>2823</v>
      </c>
    </row>
    <row r="118" spans="1:19">
      <c r="A118" s="71" t="s">
        <v>38</v>
      </c>
      <c r="B118" s="34">
        <v>126.5</v>
      </c>
      <c r="C118" s="25">
        <f t="shared" si="13"/>
        <v>14092.1</v>
      </c>
      <c r="D118" s="26">
        <f t="shared" si="14"/>
        <v>2818.42</v>
      </c>
      <c r="E118" s="29">
        <f t="shared" si="10"/>
        <v>8531.68</v>
      </c>
      <c r="F118" s="28">
        <v>2742</v>
      </c>
      <c r="G118" s="25">
        <v>1969.528005035836</v>
      </c>
      <c r="H118" s="117">
        <v>2742</v>
      </c>
      <c r="I118" s="28">
        <v>7063.420799999999</v>
      </c>
      <c r="J118" s="32">
        <f t="shared" si="15"/>
        <v>11774.948805035834</v>
      </c>
      <c r="K118" s="30">
        <v>963.89964000000009</v>
      </c>
      <c r="L118" s="27">
        <v>1606.4994000000002</v>
      </c>
      <c r="M118" s="27">
        <v>5897.54385</v>
      </c>
      <c r="N118" s="27">
        <v>2905.3810650358337</v>
      </c>
      <c r="O118" s="31">
        <v>401.62485000000004</v>
      </c>
      <c r="P118" s="28">
        <f t="shared" si="11"/>
        <v>11774.948805035834</v>
      </c>
      <c r="Q118" s="32">
        <f t="shared" si="12"/>
        <v>0</v>
      </c>
      <c r="R118" s="33">
        <f t="shared" si="7"/>
        <v>-1468.2592000000013</v>
      </c>
      <c r="S118" s="63">
        <v>2644</v>
      </c>
    </row>
    <row r="119" spans="1:19">
      <c r="A119" s="71" t="s">
        <v>39</v>
      </c>
      <c r="B119" s="34">
        <v>138</v>
      </c>
      <c r="C119" s="25">
        <f t="shared" si="13"/>
        <v>15373.2</v>
      </c>
      <c r="D119" s="26">
        <f t="shared" si="14"/>
        <v>3074.6400000000003</v>
      </c>
      <c r="E119" s="29">
        <f t="shared" si="10"/>
        <v>12298.560000000001</v>
      </c>
      <c r="F119" s="28">
        <v>0</v>
      </c>
      <c r="G119" s="25">
        <v>2148.5760054936395</v>
      </c>
      <c r="H119" s="117">
        <v>0</v>
      </c>
      <c r="I119" s="28">
        <v>9690.9119999999984</v>
      </c>
      <c r="J119" s="32">
        <f t="shared" si="15"/>
        <v>11839.488005493638</v>
      </c>
      <c r="K119" s="30">
        <v>1051.5268800000001</v>
      </c>
      <c r="L119" s="27">
        <v>1752.5448000000001</v>
      </c>
      <c r="M119" s="27">
        <v>6433.6841999999997</v>
      </c>
      <c r="N119" s="27">
        <v>2163.5959254936388</v>
      </c>
      <c r="O119" s="31">
        <v>438.13620000000003</v>
      </c>
      <c r="P119" s="28">
        <f t="shared" si="11"/>
        <v>11839.488005493638</v>
      </c>
      <c r="Q119" s="32">
        <f t="shared" si="12"/>
        <v>0</v>
      </c>
      <c r="R119" s="33">
        <f t="shared" si="7"/>
        <v>-2607.6480000000029</v>
      </c>
      <c r="S119" s="63">
        <v>0</v>
      </c>
    </row>
    <row r="120" spans="1:19">
      <c r="A120" s="71" t="s">
        <v>40</v>
      </c>
      <c r="B120" s="34">
        <v>248.4</v>
      </c>
      <c r="C120" s="25">
        <f t="shared" si="13"/>
        <v>27671.759999999998</v>
      </c>
      <c r="D120" s="26">
        <f t="shared" si="14"/>
        <v>5534.3519999999999</v>
      </c>
      <c r="E120" s="29">
        <f t="shared" si="10"/>
        <v>18362.928</v>
      </c>
      <c r="F120" s="28">
        <v>3774.48</v>
      </c>
      <c r="G120" s="25">
        <v>3867.4368098885507</v>
      </c>
      <c r="H120" s="117">
        <v>3774.48</v>
      </c>
      <c r="I120" s="28">
        <v>13532.805119999999</v>
      </c>
      <c r="J120" s="32">
        <f t="shared" si="15"/>
        <v>21174.72192988855</v>
      </c>
      <c r="K120" s="30">
        <v>1892.748384</v>
      </c>
      <c r="L120" s="27">
        <v>3154.5806400000001</v>
      </c>
      <c r="M120" s="27">
        <v>11580.631559999998</v>
      </c>
      <c r="N120" s="27">
        <v>1422</v>
      </c>
      <c r="O120" s="31">
        <v>788.64516000000003</v>
      </c>
      <c r="P120" s="28">
        <f t="shared" si="11"/>
        <v>18838.605743999997</v>
      </c>
      <c r="Q120" s="32">
        <f t="shared" si="12"/>
        <v>2336.1161858885534</v>
      </c>
      <c r="R120" s="33">
        <f t="shared" si="7"/>
        <v>-4830.1228800000008</v>
      </c>
      <c r="S120" s="63">
        <v>1666</v>
      </c>
    </row>
    <row r="121" spans="1:19">
      <c r="A121" s="71" t="s">
        <v>41</v>
      </c>
      <c r="B121" s="34">
        <v>641.70000000000005</v>
      </c>
      <c r="C121" s="25">
        <f t="shared" si="13"/>
        <v>71485.38</v>
      </c>
      <c r="D121" s="26">
        <f t="shared" si="14"/>
        <v>14297.076000000001</v>
      </c>
      <c r="E121" s="29">
        <f t="shared" si="10"/>
        <v>51813.704000000005</v>
      </c>
      <c r="F121" s="28">
        <v>5374.6</v>
      </c>
      <c r="G121" s="25">
        <v>9990.8784255454229</v>
      </c>
      <c r="H121" s="117">
        <v>5374.6</v>
      </c>
      <c r="I121" s="28">
        <v>28910.364559999998</v>
      </c>
      <c r="J121" s="32">
        <f t="shared" si="15"/>
        <v>44275.842985545423</v>
      </c>
      <c r="K121" s="30">
        <v>4889.5999920000004</v>
      </c>
      <c r="L121" s="27">
        <v>8149.3333200000006</v>
      </c>
      <c r="M121" s="27">
        <v>29916.631530000002</v>
      </c>
      <c r="N121" s="27">
        <v>2278</v>
      </c>
      <c r="O121" s="31">
        <v>2037.3333300000002</v>
      </c>
      <c r="P121" s="28">
        <f t="shared" si="11"/>
        <v>47270.898172000001</v>
      </c>
      <c r="Q121" s="32">
        <f t="shared" si="12"/>
        <v>-2995.0551864545778</v>
      </c>
      <c r="R121" s="33">
        <f t="shared" si="7"/>
        <v>-22903.339440000007</v>
      </c>
      <c r="S121" s="63">
        <v>80</v>
      </c>
    </row>
    <row r="122" spans="1:19">
      <c r="A122" s="71" t="s">
        <v>42</v>
      </c>
      <c r="B122" s="34">
        <v>143.6</v>
      </c>
      <c r="C122" s="25">
        <f t="shared" si="13"/>
        <v>15997.039999999999</v>
      </c>
      <c r="D122" s="26">
        <f t="shared" si="14"/>
        <v>3199.4079999999999</v>
      </c>
      <c r="E122" s="29">
        <f t="shared" si="10"/>
        <v>10095.951999999999</v>
      </c>
      <c r="F122" s="28">
        <v>2701.68</v>
      </c>
      <c r="G122" s="25">
        <v>2235.7645970209173</v>
      </c>
      <c r="H122" s="117">
        <v>2701.68</v>
      </c>
      <c r="I122" s="28">
        <v>10650.887519999998</v>
      </c>
      <c r="J122" s="32">
        <f t="shared" si="15"/>
        <v>15588.332117020916</v>
      </c>
      <c r="K122" s="30">
        <v>1094.1975359999999</v>
      </c>
      <c r="L122" s="27">
        <v>1823.66256</v>
      </c>
      <c r="M122" s="27">
        <v>6694.7612399999989</v>
      </c>
      <c r="N122" s="27">
        <v>5519.8</v>
      </c>
      <c r="O122" s="31">
        <v>455.91564</v>
      </c>
      <c r="P122" s="28">
        <f t="shared" si="11"/>
        <v>15588.336975999999</v>
      </c>
      <c r="Q122" s="32">
        <f t="shared" si="12"/>
        <v>-4.8589790822006762E-3</v>
      </c>
      <c r="R122" s="33">
        <f t="shared" si="7"/>
        <v>554.93551999999909</v>
      </c>
      <c r="S122" s="63">
        <v>677.18</v>
      </c>
    </row>
    <row r="123" spans="1:19">
      <c r="A123" s="71" t="s">
        <v>43</v>
      </c>
      <c r="B123" s="34">
        <v>1557.4</v>
      </c>
      <c r="C123" s="25">
        <f t="shared" si="13"/>
        <v>173494.36</v>
      </c>
      <c r="D123" s="26">
        <f t="shared" si="14"/>
        <v>34698.871999999996</v>
      </c>
      <c r="E123" s="29">
        <f t="shared" si="10"/>
        <v>107715.80799999999</v>
      </c>
      <c r="F123" s="28">
        <v>31079.68</v>
      </c>
      <c r="G123" s="25">
        <v>24247.770079389808</v>
      </c>
      <c r="H123" s="117">
        <v>31079.68</v>
      </c>
      <c r="I123" s="28">
        <v>95120.602879999991</v>
      </c>
      <c r="J123" s="32">
        <f t="shared" si="15"/>
        <v>150448.05295938981</v>
      </c>
      <c r="K123" s="30">
        <v>11867.014223999999</v>
      </c>
      <c r="L123" s="27">
        <v>19778.357039999999</v>
      </c>
      <c r="M123" s="27">
        <v>72607.389659999986</v>
      </c>
      <c r="N123" s="27">
        <v>138687</v>
      </c>
      <c r="O123" s="31">
        <v>4944.5892599999997</v>
      </c>
      <c r="P123" s="28">
        <f t="shared" si="11"/>
        <v>247884.35018399998</v>
      </c>
      <c r="Q123" s="32">
        <f t="shared" si="12"/>
        <v>-97436.297224610171</v>
      </c>
      <c r="R123" s="33">
        <f t="shared" si="7"/>
        <v>-12595.205119999999</v>
      </c>
      <c r="S123" s="63">
        <v>35077.589999999997</v>
      </c>
    </row>
    <row r="124" spans="1:19">
      <c r="A124" s="71" t="s">
        <v>44</v>
      </c>
      <c r="B124" s="34">
        <v>1237.7</v>
      </c>
      <c r="C124" s="25">
        <f t="shared" si="13"/>
        <v>137879.78</v>
      </c>
      <c r="D124" s="26">
        <f t="shared" si="14"/>
        <v>27575.956000000002</v>
      </c>
      <c r="E124" s="29">
        <f t="shared" si="10"/>
        <v>70872.003999999986</v>
      </c>
      <c r="F124" s="28">
        <v>39431.82</v>
      </c>
      <c r="G124" s="25">
        <v>19270.23566666288</v>
      </c>
      <c r="H124" s="117">
        <v>39431.82</v>
      </c>
      <c r="I124" s="28">
        <v>63784.803599999992</v>
      </c>
      <c r="J124" s="32">
        <f t="shared" si="15"/>
        <v>122486.85926666288</v>
      </c>
      <c r="K124" s="30">
        <v>9430.9769520000009</v>
      </c>
      <c r="L124" s="27">
        <v>15718.29492</v>
      </c>
      <c r="M124" s="27">
        <v>57702.68793</v>
      </c>
      <c r="N124" s="27">
        <v>3253</v>
      </c>
      <c r="O124" s="31">
        <v>3929.5737300000001</v>
      </c>
      <c r="P124" s="28">
        <f t="shared" si="11"/>
        <v>90034.533532000001</v>
      </c>
      <c r="Q124" s="32">
        <f t="shared" si="12"/>
        <v>32452.325734662882</v>
      </c>
      <c r="R124" s="33">
        <f t="shared" si="7"/>
        <v>-7087.2003999999943</v>
      </c>
      <c r="S124" s="63">
        <v>22578.75</v>
      </c>
    </row>
    <row r="125" spans="1:19">
      <c r="A125" s="71" t="s">
        <v>45</v>
      </c>
      <c r="B125" s="34">
        <v>1243.7</v>
      </c>
      <c r="C125" s="25">
        <f t="shared" si="13"/>
        <v>138548.18</v>
      </c>
      <c r="D125" s="26">
        <f t="shared" si="14"/>
        <v>27709.635999999999</v>
      </c>
      <c r="E125" s="29">
        <f t="shared" si="10"/>
        <v>70475.983999999997</v>
      </c>
      <c r="F125" s="28">
        <v>40362.559999999998</v>
      </c>
      <c r="G125" s="25">
        <v>19363.652014727821</v>
      </c>
      <c r="H125" s="117">
        <v>40362.559999999998</v>
      </c>
      <c r="I125" s="28">
        <v>56551.634080000003</v>
      </c>
      <c r="J125" s="32">
        <f t="shared" si="15"/>
        <v>116277.84609472782</v>
      </c>
      <c r="K125" s="30">
        <v>9476.6955120000002</v>
      </c>
      <c r="L125" s="27">
        <v>15794.49252</v>
      </c>
      <c r="M125" s="27">
        <v>57982.413329999996</v>
      </c>
      <c r="N125" s="27">
        <v>7649</v>
      </c>
      <c r="O125" s="31">
        <v>3948.6231299999999</v>
      </c>
      <c r="P125" s="28">
        <f t="shared" si="11"/>
        <v>94851.224492000008</v>
      </c>
      <c r="Q125" s="32">
        <f t="shared" si="12"/>
        <v>21426.621602727813</v>
      </c>
      <c r="R125" s="33">
        <f t="shared" si="7"/>
        <v>-13924.349919999993</v>
      </c>
      <c r="S125" s="63">
        <v>19422.36</v>
      </c>
    </row>
    <row r="126" spans="1:19">
      <c r="A126" s="71" t="s">
        <v>46</v>
      </c>
      <c r="B126" s="34">
        <v>2570.3000000000002</v>
      </c>
      <c r="C126" s="25">
        <f t="shared" si="13"/>
        <v>286331.42000000004</v>
      </c>
      <c r="D126" s="26">
        <f t="shared" si="14"/>
        <v>57266.284000000014</v>
      </c>
      <c r="E126" s="29">
        <f t="shared" si="10"/>
        <v>156043.69600000003</v>
      </c>
      <c r="F126" s="35">
        <v>73021.440000000002</v>
      </c>
      <c r="G126" s="25">
        <v>40018.006571886246</v>
      </c>
      <c r="H126" s="118">
        <v>73021.440000000002</v>
      </c>
      <c r="I126" s="28">
        <v>140439.32640000002</v>
      </c>
      <c r="J126" s="32">
        <f t="shared" si="15"/>
        <v>253478.77297188627</v>
      </c>
      <c r="K126" s="30">
        <v>19585.069128000003</v>
      </c>
      <c r="L126" s="27">
        <v>32641.781880000006</v>
      </c>
      <c r="M126" s="27">
        <v>119829.69927000001</v>
      </c>
      <c r="N126" s="27">
        <v>3881</v>
      </c>
      <c r="O126" s="31">
        <v>8160.4454700000015</v>
      </c>
      <c r="P126" s="28">
        <f t="shared" si="11"/>
        <v>184097.99574800002</v>
      </c>
      <c r="Q126" s="32">
        <f t="shared" si="12"/>
        <v>69380.777223886253</v>
      </c>
      <c r="R126" s="33">
        <f t="shared" si="7"/>
        <v>-15604.369600000005</v>
      </c>
      <c r="S126" s="63">
        <v>49131.38</v>
      </c>
    </row>
    <row r="127" spans="1:19">
      <c r="A127" s="71" t="s">
        <v>48</v>
      </c>
      <c r="B127" s="36">
        <v>2442.14</v>
      </c>
      <c r="C127" s="25">
        <f t="shared" si="13"/>
        <v>272054.39599999995</v>
      </c>
      <c r="D127" s="26">
        <f t="shared" si="14"/>
        <v>54410.879199999996</v>
      </c>
      <c r="E127" s="29">
        <f t="shared" si="10"/>
        <v>167503.67679999996</v>
      </c>
      <c r="F127" s="37">
        <v>50139.839999999997</v>
      </c>
      <c r="G127" s="25">
        <v>38022.633377219099</v>
      </c>
      <c r="H127" s="119">
        <v>50139.839999999997</v>
      </c>
      <c r="I127" s="28">
        <v>150753.30911999996</v>
      </c>
      <c r="J127" s="32">
        <f t="shared" si="15"/>
        <v>238915.78249721904</v>
      </c>
      <c r="K127" s="30">
        <v>18608.520686399996</v>
      </c>
      <c r="L127" s="27">
        <v>31014.201143999995</v>
      </c>
      <c r="M127" s="27">
        <v>113854.76472599998</v>
      </c>
      <c r="N127" s="27">
        <v>4191</v>
      </c>
      <c r="O127" s="31">
        <v>7753.5502859999988</v>
      </c>
      <c r="P127" s="28">
        <f t="shared" si="11"/>
        <v>175422.03684239998</v>
      </c>
      <c r="Q127" s="32">
        <f t="shared" si="12"/>
        <v>63493.745654819068</v>
      </c>
      <c r="R127" s="33">
        <f t="shared" si="7"/>
        <v>-16750.367679999996</v>
      </c>
      <c r="S127" s="63">
        <v>1540</v>
      </c>
    </row>
    <row r="128" spans="1:19">
      <c r="A128" s="75" t="s">
        <v>47</v>
      </c>
      <c r="B128" s="76">
        <v>1625.85</v>
      </c>
      <c r="C128" s="25">
        <f t="shared" si="13"/>
        <v>181119.69</v>
      </c>
      <c r="D128" s="26">
        <f t="shared" si="14"/>
        <v>36223.938000000002</v>
      </c>
      <c r="E128" s="29">
        <f t="shared" si="10"/>
        <v>130007.47200000001</v>
      </c>
      <c r="F128" s="37">
        <v>14888.28</v>
      </c>
      <c r="G128" s="25">
        <v>25313.494916897344</v>
      </c>
      <c r="H128" s="119">
        <v>14888.28</v>
      </c>
      <c r="I128" s="28">
        <v>69661.986239999984</v>
      </c>
      <c r="J128" s="32">
        <f t="shared" si="15"/>
        <v>109863.76115689732</v>
      </c>
      <c r="K128" s="30">
        <v>12388.586796000001</v>
      </c>
      <c r="L128" s="27">
        <v>20647.644660000002</v>
      </c>
      <c r="M128" s="27">
        <v>75798.590264999992</v>
      </c>
      <c r="N128" s="27">
        <v>10786</v>
      </c>
      <c r="O128" s="31">
        <v>5161.9111650000004</v>
      </c>
      <c r="P128" s="28">
        <f t="shared" si="11"/>
        <v>124782.732886</v>
      </c>
      <c r="Q128" s="32">
        <f t="shared" si="12"/>
        <v>-14918.971729102675</v>
      </c>
      <c r="R128" s="33">
        <f t="shared" si="7"/>
        <v>-60345.485760000025</v>
      </c>
      <c r="S128" s="77">
        <v>4732.3599999999997</v>
      </c>
    </row>
    <row r="129" spans="1:19">
      <c r="A129" s="71" t="s">
        <v>49</v>
      </c>
      <c r="B129" s="36">
        <v>239</v>
      </c>
      <c r="C129" s="25">
        <f t="shared" si="13"/>
        <v>26624.6</v>
      </c>
      <c r="D129" s="26">
        <f t="shared" si="14"/>
        <v>5324.92</v>
      </c>
      <c r="E129" s="29">
        <f t="shared" si="10"/>
        <v>18418.72</v>
      </c>
      <c r="F129" s="38">
        <v>2880.96</v>
      </c>
      <c r="G129" s="25">
        <v>3721.0845312534766</v>
      </c>
      <c r="H129" s="120">
        <v>2880.96</v>
      </c>
      <c r="I129" s="28">
        <v>15188.7744</v>
      </c>
      <c r="J129" s="32">
        <f t="shared" si="15"/>
        <v>21790.818931253478</v>
      </c>
      <c r="K129" s="30">
        <v>1821.12264</v>
      </c>
      <c r="L129" s="27">
        <v>3035.2044000000001</v>
      </c>
      <c r="M129" s="27">
        <v>11142.3951</v>
      </c>
      <c r="N129" s="27">
        <v>2102</v>
      </c>
      <c r="O129" s="31">
        <v>758.80110000000002</v>
      </c>
      <c r="P129" s="28">
        <f t="shared" si="11"/>
        <v>18859.523240000002</v>
      </c>
      <c r="Q129" s="32">
        <f t="shared" si="12"/>
        <v>2931.2956912534755</v>
      </c>
      <c r="R129" s="33">
        <f t="shared" si="7"/>
        <v>-3229.9456000000009</v>
      </c>
      <c r="S129" s="63">
        <v>1638.4</v>
      </c>
    </row>
    <row r="130" spans="1:19">
      <c r="A130" s="71" t="s">
        <v>50</v>
      </c>
      <c r="B130" s="34">
        <v>824.9</v>
      </c>
      <c r="C130" s="25">
        <f t="shared" si="13"/>
        <v>91893.859999999986</v>
      </c>
      <c r="D130" s="26">
        <f t="shared" si="14"/>
        <v>18378.771999999997</v>
      </c>
      <c r="E130" s="29">
        <f t="shared" si="10"/>
        <v>54723.687999999987</v>
      </c>
      <c r="F130" s="28">
        <v>18791.400000000001</v>
      </c>
      <c r="G130" s="25">
        <v>12843.190919794948</v>
      </c>
      <c r="H130" s="117">
        <v>18791.400000000001</v>
      </c>
      <c r="I130" s="28">
        <v>46053.048959999993</v>
      </c>
      <c r="J130" s="32">
        <f t="shared" si="15"/>
        <v>77687.639879794937</v>
      </c>
      <c r="K130" s="30">
        <v>6285.540023999999</v>
      </c>
      <c r="L130" s="27">
        <v>10475.900039999999</v>
      </c>
      <c r="M130" s="27">
        <v>38457.580409999995</v>
      </c>
      <c r="N130" s="27">
        <v>14374</v>
      </c>
      <c r="O130" s="31">
        <v>2618.9750099999997</v>
      </c>
      <c r="P130" s="28">
        <f t="shared" si="11"/>
        <v>72211.995483999985</v>
      </c>
      <c r="Q130" s="32">
        <f t="shared" si="12"/>
        <v>5475.6443957949523</v>
      </c>
      <c r="R130" s="33">
        <f t="shared" si="7"/>
        <v>-8670.6390399999946</v>
      </c>
      <c r="S130" s="63">
        <v>12133.6</v>
      </c>
    </row>
    <row r="131" spans="1:19">
      <c r="A131" s="71" t="s">
        <v>51</v>
      </c>
      <c r="B131" s="34">
        <v>81.8</v>
      </c>
      <c r="C131" s="25">
        <f t="shared" si="13"/>
        <v>9112.52</v>
      </c>
      <c r="D131" s="26">
        <f t="shared" si="14"/>
        <v>1822.5040000000001</v>
      </c>
      <c r="E131" s="29">
        <f t="shared" ref="E131:E162" si="16">C131-D131-F131</f>
        <v>7290.0160000000005</v>
      </c>
      <c r="F131" s="28">
        <v>0</v>
      </c>
      <c r="G131" s="25">
        <v>1273.5762119520268</v>
      </c>
      <c r="H131" s="117">
        <v>0</v>
      </c>
      <c r="I131" s="28">
        <v>2872.1615999999995</v>
      </c>
      <c r="J131" s="32">
        <f t="shared" si="15"/>
        <v>4145.7378119520263</v>
      </c>
      <c r="K131" s="30">
        <v>623.29636800000003</v>
      </c>
      <c r="L131" s="27">
        <v>1038.8272800000002</v>
      </c>
      <c r="M131" s="27">
        <v>3813.5896200000002</v>
      </c>
      <c r="N131" s="27">
        <v>9877</v>
      </c>
      <c r="O131" s="31">
        <v>259.70682000000005</v>
      </c>
      <c r="P131" s="28">
        <f t="shared" si="11"/>
        <v>15612.420087999999</v>
      </c>
      <c r="Q131" s="32">
        <f t="shared" si="12"/>
        <v>-11466.682276047974</v>
      </c>
      <c r="R131" s="33">
        <f t="shared" si="7"/>
        <v>-4417.8544000000011</v>
      </c>
      <c r="S131" s="63">
        <v>766.66</v>
      </c>
    </row>
    <row r="132" spans="1:19">
      <c r="A132" s="71" t="s">
        <v>52</v>
      </c>
      <c r="B132" s="34">
        <v>1088.5999999999999</v>
      </c>
      <c r="C132" s="25">
        <f t="shared" si="13"/>
        <v>121270.03999999998</v>
      </c>
      <c r="D132" s="26">
        <f t="shared" si="14"/>
        <v>24254.007999999998</v>
      </c>
      <c r="E132" s="29">
        <f t="shared" si="16"/>
        <v>68369.631999999983</v>
      </c>
      <c r="F132" s="28">
        <v>28646.400000000001</v>
      </c>
      <c r="G132" s="25">
        <v>16948.839417249099</v>
      </c>
      <c r="H132" s="117">
        <v>28646.400000000001</v>
      </c>
      <c r="I132" s="28">
        <v>28196.683199999996</v>
      </c>
      <c r="J132" s="32">
        <f t="shared" si="15"/>
        <v>73791.922617249103</v>
      </c>
      <c r="K132" s="30">
        <v>8294.8707359999989</v>
      </c>
      <c r="L132" s="27">
        <v>13824.784559999998</v>
      </c>
      <c r="M132" s="27">
        <v>50751.511739999987</v>
      </c>
      <c r="N132" s="27">
        <v>756</v>
      </c>
      <c r="O132" s="31">
        <v>3456.1961399999996</v>
      </c>
      <c r="P132" s="28">
        <f t="shared" si="11"/>
        <v>77083.363175999984</v>
      </c>
      <c r="Q132" s="32">
        <f t="shared" si="12"/>
        <v>-3291.4405587508809</v>
      </c>
      <c r="R132" s="33">
        <f t="shared" si="7"/>
        <v>-40172.948799999984</v>
      </c>
      <c r="S132" s="63">
        <v>19756.8</v>
      </c>
    </row>
    <row r="133" spans="1:19">
      <c r="A133" s="71" t="s">
        <v>53</v>
      </c>
      <c r="B133" s="34">
        <v>982.24</v>
      </c>
      <c r="C133" s="25">
        <f t="shared" si="13"/>
        <v>109421.53600000001</v>
      </c>
      <c r="D133" s="26">
        <f t="shared" si="14"/>
        <v>21884.307200000003</v>
      </c>
      <c r="E133" s="29">
        <f t="shared" si="16"/>
        <v>74165.26880000002</v>
      </c>
      <c r="F133" s="28">
        <v>13371.96</v>
      </c>
      <c r="G133" s="25">
        <v>15292.878953884583</v>
      </c>
      <c r="H133" s="117">
        <v>13371.96</v>
      </c>
      <c r="I133" s="28">
        <v>45989.83267199999</v>
      </c>
      <c r="J133" s="32">
        <f t="shared" si="15"/>
        <v>74654.67162588457</v>
      </c>
      <c r="K133" s="30">
        <v>7484.4330624000004</v>
      </c>
      <c r="L133" s="27">
        <v>12474.055104000001</v>
      </c>
      <c r="M133" s="27">
        <v>45792.912816000004</v>
      </c>
      <c r="N133" s="27">
        <v>1490</v>
      </c>
      <c r="O133" s="31">
        <v>3118.5137760000002</v>
      </c>
      <c r="P133" s="28">
        <f t="shared" si="11"/>
        <v>70359.914758400002</v>
      </c>
      <c r="Q133" s="32">
        <f t="shared" si="12"/>
        <v>4294.7568674845679</v>
      </c>
      <c r="R133" s="33">
        <f t="shared" si="7"/>
        <v>-28175.43612800003</v>
      </c>
      <c r="S133" s="63">
        <v>5599.62</v>
      </c>
    </row>
    <row r="134" spans="1:19">
      <c r="A134" s="71" t="s">
        <v>54</v>
      </c>
      <c r="B134" s="34">
        <v>607.9</v>
      </c>
      <c r="C134" s="25">
        <f t="shared" si="13"/>
        <v>67720.06</v>
      </c>
      <c r="D134" s="26">
        <f t="shared" si="14"/>
        <v>13544.012000000001</v>
      </c>
      <c r="E134" s="29">
        <f t="shared" si="16"/>
        <v>45206.047999999995</v>
      </c>
      <c r="F134" s="28">
        <v>8970</v>
      </c>
      <c r="G134" s="25">
        <v>9464.6329981129238</v>
      </c>
      <c r="H134" s="117">
        <v>8970</v>
      </c>
      <c r="I134" s="28">
        <v>18205.084799999997</v>
      </c>
      <c r="J134" s="32">
        <f t="shared" si="15"/>
        <v>36639.717798112921</v>
      </c>
      <c r="K134" s="30">
        <v>4632.0521040000003</v>
      </c>
      <c r="L134" s="27">
        <v>7720.0868399999999</v>
      </c>
      <c r="M134" s="27">
        <v>28340.845109999998</v>
      </c>
      <c r="N134" s="27">
        <v>199</v>
      </c>
      <c r="O134" s="31">
        <v>1930.02171</v>
      </c>
      <c r="P134" s="28">
        <f t="shared" si="11"/>
        <v>42822.005764000001</v>
      </c>
      <c r="Q134" s="32">
        <f t="shared" si="12"/>
        <v>-6182.2879658870806</v>
      </c>
      <c r="R134" s="33">
        <f t="shared" si="7"/>
        <v>-27000.963199999998</v>
      </c>
      <c r="S134" s="63">
        <v>12544.8</v>
      </c>
    </row>
    <row r="135" spans="1:19">
      <c r="A135" s="71" t="s">
        <v>55</v>
      </c>
      <c r="B135" s="34">
        <v>633.9</v>
      </c>
      <c r="C135" s="25">
        <f t="shared" si="13"/>
        <v>70616.459999999992</v>
      </c>
      <c r="D135" s="26">
        <f t="shared" si="14"/>
        <v>14123.291999999999</v>
      </c>
      <c r="E135" s="29">
        <f t="shared" si="16"/>
        <v>40582.797999999988</v>
      </c>
      <c r="F135" s="28">
        <v>15910.37</v>
      </c>
      <c r="G135" s="25">
        <v>9869.4371730609982</v>
      </c>
      <c r="H135" s="117">
        <v>15910.37</v>
      </c>
      <c r="I135" s="28">
        <v>21933.939879999998</v>
      </c>
      <c r="J135" s="32">
        <f t="shared" si="15"/>
        <v>47713.747053061001</v>
      </c>
      <c r="K135" s="30">
        <v>4830.1658639999996</v>
      </c>
      <c r="L135" s="27">
        <v>8050.2764399999996</v>
      </c>
      <c r="M135" s="27">
        <v>29552.988509999996</v>
      </c>
      <c r="N135" s="27">
        <v>1402</v>
      </c>
      <c r="O135" s="31">
        <v>2012.5691099999999</v>
      </c>
      <c r="P135" s="28">
        <f t="shared" si="11"/>
        <v>45847.999923999996</v>
      </c>
      <c r="Q135" s="32">
        <f t="shared" si="12"/>
        <v>1865.7471290610047</v>
      </c>
      <c r="R135" s="33">
        <f t="shared" si="7"/>
        <v>-18648.85811999999</v>
      </c>
      <c r="S135" s="63">
        <v>2040</v>
      </c>
    </row>
    <row r="136" spans="1:19">
      <c r="A136" s="71" t="s">
        <v>56</v>
      </c>
      <c r="B136" s="34">
        <v>1069</v>
      </c>
      <c r="C136" s="25">
        <f t="shared" si="13"/>
        <v>119086.59999999999</v>
      </c>
      <c r="D136" s="26">
        <f t="shared" si="14"/>
        <v>23817.32</v>
      </c>
      <c r="E136" s="29">
        <f t="shared" si="16"/>
        <v>68682.2</v>
      </c>
      <c r="F136" s="28">
        <v>26587.08</v>
      </c>
      <c r="G136" s="25">
        <v>16643.679346903627</v>
      </c>
      <c r="H136" s="117">
        <v>26587.08</v>
      </c>
      <c r="I136" s="28">
        <v>34681.65</v>
      </c>
      <c r="J136" s="32">
        <f t="shared" si="15"/>
        <v>77912.409346903631</v>
      </c>
      <c r="K136" s="30">
        <v>8145.5234399999999</v>
      </c>
      <c r="L136" s="27">
        <v>13575.8724</v>
      </c>
      <c r="M136" s="27">
        <v>49837.742099999996</v>
      </c>
      <c r="N136" s="27">
        <v>13707</v>
      </c>
      <c r="O136" s="31">
        <v>3393.9681</v>
      </c>
      <c r="P136" s="28">
        <f t="shared" si="11"/>
        <v>88660.106039999999</v>
      </c>
      <c r="Q136" s="32">
        <f t="shared" si="12"/>
        <v>-10747.696693096368</v>
      </c>
      <c r="R136" s="33">
        <f t="shared" si="7"/>
        <v>-34000.549999999996</v>
      </c>
      <c r="S136" s="63">
        <v>24543.78</v>
      </c>
    </row>
    <row r="137" spans="1:19">
      <c r="A137" s="71" t="s">
        <v>57</v>
      </c>
      <c r="B137" s="34">
        <v>1121.7</v>
      </c>
      <c r="C137" s="25">
        <f t="shared" si="13"/>
        <v>124957.38</v>
      </c>
      <c r="D137" s="26">
        <f t="shared" si="14"/>
        <v>24991.476000000002</v>
      </c>
      <c r="E137" s="29">
        <f t="shared" si="16"/>
        <v>63613.94400000001</v>
      </c>
      <c r="F137" s="28">
        <v>36351.96</v>
      </c>
      <c r="G137" s="25">
        <v>17464.186270740691</v>
      </c>
      <c r="H137" s="117">
        <v>36351.96</v>
      </c>
      <c r="I137" s="28">
        <v>32756.10312</v>
      </c>
      <c r="J137" s="32">
        <f t="shared" si="15"/>
        <v>86572.24939074069</v>
      </c>
      <c r="K137" s="30">
        <v>8547.0847920000015</v>
      </c>
      <c r="L137" s="27">
        <v>14245.141320000001</v>
      </c>
      <c r="M137" s="27">
        <v>52294.663529999998</v>
      </c>
      <c r="N137" s="27">
        <v>5295</v>
      </c>
      <c r="O137" s="31">
        <v>3561.2853300000002</v>
      </c>
      <c r="P137" s="28">
        <f t="shared" si="11"/>
        <v>83943.174972000008</v>
      </c>
      <c r="Q137" s="32">
        <f t="shared" si="12"/>
        <v>2629.0744187406817</v>
      </c>
      <c r="R137" s="33">
        <f t="shared" si="7"/>
        <v>-30857.840880000011</v>
      </c>
      <c r="S137" s="63">
        <v>23452.880000000001</v>
      </c>
    </row>
    <row r="138" spans="1:19">
      <c r="A138" s="71" t="s">
        <v>58</v>
      </c>
      <c r="B138" s="34">
        <v>987.1</v>
      </c>
      <c r="C138" s="25">
        <f t="shared" si="13"/>
        <v>109962.94</v>
      </c>
      <c r="D138" s="26">
        <f t="shared" si="14"/>
        <v>21992.588000000003</v>
      </c>
      <c r="E138" s="29">
        <f t="shared" si="16"/>
        <v>54089.911999999997</v>
      </c>
      <c r="F138" s="28">
        <v>33880.44</v>
      </c>
      <c r="G138" s="25">
        <v>15368.546195817185</v>
      </c>
      <c r="H138" s="117">
        <v>33880.44</v>
      </c>
      <c r="I138" s="28">
        <v>28012.535759999995</v>
      </c>
      <c r="J138" s="32">
        <f t="shared" si="15"/>
        <v>77261.521955817181</v>
      </c>
      <c r="K138" s="30">
        <v>7521.4650960000008</v>
      </c>
      <c r="L138" s="27">
        <v>12535.775160000001</v>
      </c>
      <c r="M138" s="27">
        <v>46019.490389999999</v>
      </c>
      <c r="N138" s="27">
        <v>7715</v>
      </c>
      <c r="O138" s="31">
        <v>3133.9437900000003</v>
      </c>
      <c r="P138" s="28">
        <f t="shared" si="11"/>
        <v>76925.674436000001</v>
      </c>
      <c r="Q138" s="32">
        <f t="shared" si="12"/>
        <v>335.84751981718</v>
      </c>
      <c r="R138" s="33">
        <f t="shared" si="7"/>
        <v>-26077.376240000001</v>
      </c>
      <c r="S138" s="63">
        <v>17927.55</v>
      </c>
    </row>
    <row r="139" spans="1:19">
      <c r="A139" s="71" t="s">
        <v>59</v>
      </c>
      <c r="B139" s="34">
        <v>4360.93</v>
      </c>
      <c r="C139" s="25">
        <f t="shared" si="13"/>
        <v>485807.60200000001</v>
      </c>
      <c r="D139" s="26">
        <f t="shared" si="14"/>
        <v>97161.520400000009</v>
      </c>
      <c r="E139" s="29">
        <f t="shared" si="16"/>
        <v>274978.71160000004</v>
      </c>
      <c r="F139" s="28">
        <v>113667.37</v>
      </c>
      <c r="G139" s="25">
        <v>67897.025794473753</v>
      </c>
      <c r="H139" s="117">
        <v>113667.37</v>
      </c>
      <c r="I139" s="28">
        <v>247480.84044000003</v>
      </c>
      <c r="J139" s="32">
        <f t="shared" si="15"/>
        <v>429045.23623447376</v>
      </c>
      <c r="K139" s="30">
        <v>33229.239976800003</v>
      </c>
      <c r="L139" s="27">
        <v>55382.066628</v>
      </c>
      <c r="M139" s="27">
        <v>203310.48143700001</v>
      </c>
      <c r="N139" s="27">
        <v>49867</v>
      </c>
      <c r="O139" s="31">
        <v>13845.516657</v>
      </c>
      <c r="P139" s="28">
        <f t="shared" si="11"/>
        <v>355634.30469880003</v>
      </c>
      <c r="Q139" s="32">
        <f t="shared" si="12"/>
        <v>73410.931535673735</v>
      </c>
      <c r="R139" s="33">
        <f t="shared" si="7"/>
        <v>-27497.87116000001</v>
      </c>
      <c r="S139" s="63">
        <v>79961</v>
      </c>
    </row>
    <row r="140" spans="1:19">
      <c r="A140" s="71" t="s">
        <v>60</v>
      </c>
      <c r="B140" s="34">
        <v>1071.9000000000001</v>
      </c>
      <c r="C140" s="25">
        <f t="shared" si="13"/>
        <v>119409.66</v>
      </c>
      <c r="D140" s="26">
        <f t="shared" si="14"/>
        <v>23881.932000000001</v>
      </c>
      <c r="E140" s="29">
        <f t="shared" si="16"/>
        <v>63455.207999999999</v>
      </c>
      <c r="F140" s="28">
        <v>32072.52</v>
      </c>
      <c r="G140" s="25">
        <v>16688.830581801682</v>
      </c>
      <c r="H140" s="117">
        <v>32072.52</v>
      </c>
      <c r="I140" s="28">
        <v>32448.009839999999</v>
      </c>
      <c r="J140" s="32">
        <f t="shared" si="15"/>
        <v>81209.360421801684</v>
      </c>
      <c r="K140" s="30">
        <v>8167.6207440000007</v>
      </c>
      <c r="L140" s="27">
        <v>13612.70124</v>
      </c>
      <c r="M140" s="27">
        <v>49972.942710000003</v>
      </c>
      <c r="N140" s="27">
        <v>3094</v>
      </c>
      <c r="O140" s="31">
        <v>3403.1753100000001</v>
      </c>
      <c r="P140" s="28">
        <f t="shared" si="11"/>
        <v>78250.440004000004</v>
      </c>
      <c r="Q140" s="32">
        <f t="shared" si="12"/>
        <v>2958.9204178016807</v>
      </c>
      <c r="R140" s="33">
        <f t="shared" si="7"/>
        <v>-31007.19816</v>
      </c>
      <c r="S140" s="63">
        <v>21838.880000000001</v>
      </c>
    </row>
    <row r="141" spans="1:19">
      <c r="A141" s="71" t="s">
        <v>61</v>
      </c>
      <c r="B141" s="34">
        <v>458.7</v>
      </c>
      <c r="C141" s="25">
        <f t="shared" si="13"/>
        <v>51099.179999999993</v>
      </c>
      <c r="D141" s="26">
        <f t="shared" si="14"/>
        <v>10219.835999999999</v>
      </c>
      <c r="E141" s="29">
        <f t="shared" si="16"/>
        <v>36281.063999999998</v>
      </c>
      <c r="F141" s="28">
        <v>4598.28</v>
      </c>
      <c r="G141" s="25">
        <v>7141.6798095647264</v>
      </c>
      <c r="H141" s="117">
        <v>4598.28</v>
      </c>
      <c r="I141" s="28">
        <v>29821.322879999992</v>
      </c>
      <c r="J141" s="32">
        <f t="shared" si="15"/>
        <v>41561.282689564716</v>
      </c>
      <c r="K141" s="30">
        <v>3495.1839119999995</v>
      </c>
      <c r="L141" s="27">
        <v>5825.3065199999992</v>
      </c>
      <c r="M141" s="27">
        <v>21385.006829999995</v>
      </c>
      <c r="N141" s="27">
        <v>2519</v>
      </c>
      <c r="O141" s="31">
        <v>1456.3266299999998</v>
      </c>
      <c r="P141" s="28">
        <f t="shared" si="11"/>
        <v>34680.823891999993</v>
      </c>
      <c r="Q141" s="32">
        <f t="shared" si="12"/>
        <v>6880.4587975647228</v>
      </c>
      <c r="R141" s="33">
        <f t="shared" si="7"/>
        <v>-6459.741120000006</v>
      </c>
      <c r="S141" s="63">
        <v>5119</v>
      </c>
    </row>
    <row r="142" spans="1:19">
      <c r="A142" s="71" t="s">
        <v>62</v>
      </c>
      <c r="B142" s="34">
        <v>582.29999999999995</v>
      </c>
      <c r="C142" s="25">
        <f t="shared" si="13"/>
        <v>64868.22</v>
      </c>
      <c r="D142" s="26">
        <f t="shared" si="14"/>
        <v>12973.644</v>
      </c>
      <c r="E142" s="29">
        <f t="shared" si="16"/>
        <v>35135.495999999999</v>
      </c>
      <c r="F142" s="28">
        <v>16759.080000000002</v>
      </c>
      <c r="G142" s="25">
        <v>9066.0565797025083</v>
      </c>
      <c r="H142" s="117">
        <v>16759.080000000002</v>
      </c>
      <c r="I142" s="28">
        <v>31621.946400000001</v>
      </c>
      <c r="J142" s="32">
        <f t="shared" si="15"/>
        <v>57447.082979702507</v>
      </c>
      <c r="K142" s="30">
        <v>4436.9862480000002</v>
      </c>
      <c r="L142" s="27">
        <v>7394.9770800000006</v>
      </c>
      <c r="M142" s="27">
        <v>27147.35007</v>
      </c>
      <c r="N142" s="27">
        <v>93612</v>
      </c>
      <c r="O142" s="31">
        <v>1848.7442700000001</v>
      </c>
      <c r="P142" s="28">
        <f t="shared" si="11"/>
        <v>134440.05766799999</v>
      </c>
      <c r="Q142" s="32">
        <f t="shared" si="12"/>
        <v>-76992.974688297487</v>
      </c>
      <c r="R142" s="33">
        <f t="shared" ref="R142:R204" si="17">I142-E142</f>
        <v>-3513.5495999999985</v>
      </c>
      <c r="S142" s="63">
        <v>3079.6</v>
      </c>
    </row>
    <row r="143" spans="1:19">
      <c r="A143" s="71" t="s">
        <v>63</v>
      </c>
      <c r="B143" s="34">
        <v>491.28</v>
      </c>
      <c r="C143" s="25">
        <f t="shared" si="13"/>
        <v>54728.592000000004</v>
      </c>
      <c r="D143" s="26">
        <f t="shared" si="14"/>
        <v>10945.718400000002</v>
      </c>
      <c r="E143" s="29">
        <f t="shared" si="16"/>
        <v>38522.243600000009</v>
      </c>
      <c r="F143" s="28">
        <v>5260.63</v>
      </c>
      <c r="G143" s="25">
        <v>7648.9305795573573</v>
      </c>
      <c r="H143" s="117">
        <v>5260.63</v>
      </c>
      <c r="I143" s="28">
        <v>34670.019240000009</v>
      </c>
      <c r="J143" s="32">
        <f t="shared" si="15"/>
        <v>47579.579819557366</v>
      </c>
      <c r="K143" s="30">
        <v>3743.4356928000002</v>
      </c>
      <c r="L143" s="27">
        <v>6239.0594880000008</v>
      </c>
      <c r="M143" s="27">
        <v>22903.915752000001</v>
      </c>
      <c r="N143" s="27">
        <v>91002</v>
      </c>
      <c r="O143" s="31">
        <v>1559.7648720000002</v>
      </c>
      <c r="P143" s="28">
        <f t="shared" si="11"/>
        <v>125448.1758048</v>
      </c>
      <c r="Q143" s="32">
        <f t="shared" si="12"/>
        <v>-77868.595985242631</v>
      </c>
      <c r="R143" s="33">
        <f t="shared" si="17"/>
        <v>-3852.2243600000002</v>
      </c>
      <c r="S143" s="63">
        <v>9110.85</v>
      </c>
    </row>
    <row r="144" spans="1:19">
      <c r="A144" s="71" t="s">
        <v>64</v>
      </c>
      <c r="B144" s="34">
        <v>157.9</v>
      </c>
      <c r="C144" s="25">
        <f t="shared" si="13"/>
        <v>17590.059999999998</v>
      </c>
      <c r="D144" s="26">
        <f t="shared" si="14"/>
        <v>3518.0119999999997</v>
      </c>
      <c r="E144" s="29">
        <f t="shared" si="16"/>
        <v>8821.2079999999987</v>
      </c>
      <c r="F144" s="28">
        <v>5250.84</v>
      </c>
      <c r="G144" s="25">
        <v>2458.4068932423597</v>
      </c>
      <c r="H144" s="117">
        <v>5250.84</v>
      </c>
      <c r="I144" s="28">
        <v>7939.087199999999</v>
      </c>
      <c r="J144" s="32">
        <f t="shared" si="15"/>
        <v>15648.33409324236</v>
      </c>
      <c r="K144" s="30">
        <v>1203.1601039999998</v>
      </c>
      <c r="L144" s="27">
        <v>2005.2668399999998</v>
      </c>
      <c r="M144" s="27">
        <v>7361.4401099999986</v>
      </c>
      <c r="N144" s="27">
        <v>6913</v>
      </c>
      <c r="O144" s="31">
        <v>501.31670999999994</v>
      </c>
      <c r="P144" s="28">
        <f t="shared" si="11"/>
        <v>17984.183763999998</v>
      </c>
      <c r="Q144" s="32">
        <f t="shared" si="12"/>
        <v>-2335.8496707576378</v>
      </c>
      <c r="R144" s="33">
        <f t="shared" si="17"/>
        <v>-882.12079999999969</v>
      </c>
      <c r="S144" s="63">
        <v>2749</v>
      </c>
    </row>
    <row r="145" spans="1:19">
      <c r="A145" s="71" t="s">
        <v>65</v>
      </c>
      <c r="B145" s="34">
        <v>1556.3</v>
      </c>
      <c r="C145" s="25">
        <f t="shared" si="13"/>
        <v>173371.82</v>
      </c>
      <c r="D145" s="26">
        <f t="shared" si="14"/>
        <v>34674.364000000001</v>
      </c>
      <c r="E145" s="29">
        <f t="shared" si="16"/>
        <v>94487.486000000004</v>
      </c>
      <c r="F145" s="28">
        <v>44209.97</v>
      </c>
      <c r="G145" s="25">
        <v>24230.64374891124</v>
      </c>
      <c r="H145" s="117">
        <v>44209.97</v>
      </c>
      <c r="I145" s="28">
        <v>76104.271279999986</v>
      </c>
      <c r="J145" s="32">
        <f t="shared" si="15"/>
        <v>144544.88502891123</v>
      </c>
      <c r="K145" s="30">
        <v>11858.632488000001</v>
      </c>
      <c r="L145" s="27">
        <v>19764.387480000001</v>
      </c>
      <c r="M145" s="27">
        <v>72556.106669999994</v>
      </c>
      <c r="N145" s="27">
        <v>6538</v>
      </c>
      <c r="O145" s="31">
        <v>4941.0968700000003</v>
      </c>
      <c r="P145" s="28">
        <f t="shared" si="11"/>
        <v>115658.223508</v>
      </c>
      <c r="Q145" s="32">
        <f t="shared" si="12"/>
        <v>28886.661520911235</v>
      </c>
      <c r="R145" s="33">
        <f t="shared" si="17"/>
        <v>-18383.214720000018</v>
      </c>
      <c r="S145" s="63">
        <v>29165.56</v>
      </c>
    </row>
    <row r="146" spans="1:19">
      <c r="A146" s="71" t="s">
        <v>66</v>
      </c>
      <c r="B146" s="34">
        <v>157.80000000000001</v>
      </c>
      <c r="C146" s="25">
        <f t="shared" si="13"/>
        <v>17578.920000000002</v>
      </c>
      <c r="D146" s="26">
        <f t="shared" si="14"/>
        <v>3515.7840000000006</v>
      </c>
      <c r="E146" s="29">
        <f t="shared" si="16"/>
        <v>1253.7360000000026</v>
      </c>
      <c r="F146" s="28">
        <v>12809.4</v>
      </c>
      <c r="G146" s="25">
        <v>2456.8499541079445</v>
      </c>
      <c r="H146" s="117">
        <v>12809.4</v>
      </c>
      <c r="I146" s="28">
        <v>1128.3624000000025</v>
      </c>
      <c r="J146" s="32">
        <f t="shared" si="15"/>
        <v>16394.612354107947</v>
      </c>
      <c r="K146" s="30">
        <v>1202.3981280000003</v>
      </c>
      <c r="L146" s="27">
        <v>2003.9968800000004</v>
      </c>
      <c r="M146" s="27">
        <v>7356.7780200000007</v>
      </c>
      <c r="N146" s="27">
        <v>5330.4401061079461</v>
      </c>
      <c r="O146" s="31">
        <v>500.99922000000009</v>
      </c>
      <c r="P146" s="28">
        <f t="shared" si="11"/>
        <v>16394.612354107947</v>
      </c>
      <c r="Q146" s="32">
        <f t="shared" si="12"/>
        <v>0</v>
      </c>
      <c r="R146" s="33">
        <f t="shared" si="17"/>
        <v>-125.37360000000012</v>
      </c>
      <c r="S146" s="63">
        <v>0</v>
      </c>
    </row>
    <row r="147" spans="1:19">
      <c r="A147" s="71" t="s">
        <v>67</v>
      </c>
      <c r="B147" s="34">
        <v>1028.7</v>
      </c>
      <c r="C147" s="25">
        <f t="shared" si="13"/>
        <v>114597.18</v>
      </c>
      <c r="D147" s="26">
        <f t="shared" si="14"/>
        <v>22919.436000000002</v>
      </c>
      <c r="E147" s="29">
        <f t="shared" si="16"/>
        <v>66323.113999999987</v>
      </c>
      <c r="F147" s="28">
        <v>25354.63</v>
      </c>
      <c r="G147" s="25">
        <v>16016.232875734107</v>
      </c>
      <c r="H147" s="117">
        <v>25354.63</v>
      </c>
      <c r="I147" s="28">
        <v>59690.802599999988</v>
      </c>
      <c r="J147" s="32">
        <f t="shared" si="15"/>
        <v>101061.6654757341</v>
      </c>
      <c r="K147" s="30">
        <v>7838.4471119999998</v>
      </c>
      <c r="L147" s="27">
        <v>13064.078519999999</v>
      </c>
      <c r="M147" s="27">
        <v>47958.919829999992</v>
      </c>
      <c r="N147" s="27">
        <v>6175</v>
      </c>
      <c r="O147" s="31">
        <v>3266.0196299999998</v>
      </c>
      <c r="P147" s="28">
        <f t="shared" si="11"/>
        <v>78302.465091999984</v>
      </c>
      <c r="Q147" s="32">
        <f t="shared" si="12"/>
        <v>22759.200383734118</v>
      </c>
      <c r="R147" s="33">
        <f t="shared" si="17"/>
        <v>-6632.3113999999987</v>
      </c>
      <c r="S147" s="63">
        <v>24289.65</v>
      </c>
    </row>
    <row r="148" spans="1:19">
      <c r="A148" s="71" t="s">
        <v>68</v>
      </c>
      <c r="B148" s="34">
        <v>389.9</v>
      </c>
      <c r="C148" s="25">
        <f t="shared" si="13"/>
        <v>43434.86</v>
      </c>
      <c r="D148" s="26">
        <f t="shared" si="14"/>
        <v>8686.9719999999998</v>
      </c>
      <c r="E148" s="29">
        <f t="shared" si="16"/>
        <v>17131.887999999999</v>
      </c>
      <c r="F148" s="28">
        <v>17616</v>
      </c>
      <c r="G148" s="25">
        <v>6070.5056850867386</v>
      </c>
      <c r="H148" s="117">
        <v>17616</v>
      </c>
      <c r="I148" s="28">
        <v>15418.699199999999</v>
      </c>
      <c r="J148" s="32">
        <f t="shared" si="15"/>
        <v>39105.204885086743</v>
      </c>
      <c r="K148" s="30">
        <v>2970.9444240000003</v>
      </c>
      <c r="L148" s="27">
        <v>4951.5740400000004</v>
      </c>
      <c r="M148" s="27">
        <v>18177.48891</v>
      </c>
      <c r="N148" s="27">
        <v>4403</v>
      </c>
      <c r="O148" s="31">
        <v>1237.8935100000001</v>
      </c>
      <c r="P148" s="28">
        <f t="shared" si="11"/>
        <v>31740.900884000002</v>
      </c>
      <c r="Q148" s="32">
        <f t="shared" si="12"/>
        <v>7364.3040010867408</v>
      </c>
      <c r="R148" s="33">
        <f t="shared" si="17"/>
        <v>-1713.1887999999999</v>
      </c>
      <c r="S148" s="63">
        <v>5003.6000000000004</v>
      </c>
    </row>
    <row r="149" spans="1:19">
      <c r="A149" s="71" t="s">
        <v>69</v>
      </c>
      <c r="B149" s="34">
        <v>1334.9</v>
      </c>
      <c r="C149" s="25">
        <f t="shared" si="13"/>
        <v>148707.86000000002</v>
      </c>
      <c r="D149" s="26">
        <f t="shared" si="14"/>
        <v>29741.572000000004</v>
      </c>
      <c r="E149" s="29">
        <f t="shared" si="16"/>
        <v>85410.808000000019</v>
      </c>
      <c r="F149" s="28">
        <v>33555.480000000003</v>
      </c>
      <c r="G149" s="25">
        <v>20783.580505314923</v>
      </c>
      <c r="H149" s="117">
        <v>33555.480000000003</v>
      </c>
      <c r="I149" s="28">
        <v>76869.727200000023</v>
      </c>
      <c r="J149" s="32">
        <f t="shared" si="15"/>
        <v>131208.78770531496</v>
      </c>
      <c r="K149" s="30">
        <v>10171.617624000002</v>
      </c>
      <c r="L149" s="27">
        <v>16952.696040000003</v>
      </c>
      <c r="M149" s="27">
        <v>62234.239410000002</v>
      </c>
      <c r="N149" s="27">
        <v>5483</v>
      </c>
      <c r="O149" s="31">
        <v>4238.1740100000006</v>
      </c>
      <c r="P149" s="28">
        <f t="shared" si="11"/>
        <v>99079.727084000013</v>
      </c>
      <c r="Q149" s="32">
        <f t="shared" si="12"/>
        <v>32129.060621314944</v>
      </c>
      <c r="R149" s="33">
        <f t="shared" si="17"/>
        <v>-8541.0807999999961</v>
      </c>
      <c r="S149" s="63">
        <v>27830.31</v>
      </c>
    </row>
    <row r="150" spans="1:19">
      <c r="A150" s="71" t="s">
        <v>70</v>
      </c>
      <c r="B150" s="34">
        <v>373.72</v>
      </c>
      <c r="C150" s="25">
        <f t="shared" si="13"/>
        <v>41632.40800000001</v>
      </c>
      <c r="D150" s="26">
        <f t="shared" si="14"/>
        <v>8326.4816000000028</v>
      </c>
      <c r="E150" s="29">
        <f t="shared" si="16"/>
        <v>22979.756400000013</v>
      </c>
      <c r="F150" s="28">
        <v>10326.17</v>
      </c>
      <c r="G150" s="25">
        <v>5818.592933138284</v>
      </c>
      <c r="H150" s="117">
        <v>10326.17</v>
      </c>
      <c r="I150" s="28">
        <v>20681.780760000012</v>
      </c>
      <c r="J150" s="32">
        <f t="shared" si="15"/>
        <v>36826.543693138301</v>
      </c>
      <c r="K150" s="30">
        <v>2847.6567072000007</v>
      </c>
      <c r="L150" s="27">
        <v>4746.0945120000015</v>
      </c>
      <c r="M150" s="27">
        <v>17423.162748000002</v>
      </c>
      <c r="N150" s="27">
        <v>3567</v>
      </c>
      <c r="O150" s="31">
        <v>1186.5236280000004</v>
      </c>
      <c r="P150" s="28">
        <f t="shared" si="11"/>
        <v>29770.437595200008</v>
      </c>
      <c r="Q150" s="32">
        <f t="shared" si="12"/>
        <v>7056.1060979382928</v>
      </c>
      <c r="R150" s="33">
        <f t="shared" si="17"/>
        <v>-2297.9756400000006</v>
      </c>
      <c r="S150" s="63">
        <v>6329.54</v>
      </c>
    </row>
    <row r="151" spans="1:19">
      <c r="A151" s="71" t="s">
        <v>71</v>
      </c>
      <c r="B151" s="34">
        <v>3614.15</v>
      </c>
      <c r="C151" s="25">
        <f t="shared" si="13"/>
        <v>402616.31000000006</v>
      </c>
      <c r="D151" s="26">
        <f t="shared" si="14"/>
        <v>80523.262000000017</v>
      </c>
      <c r="E151" s="29">
        <f t="shared" si="16"/>
        <v>225854.17800000007</v>
      </c>
      <c r="F151" s="28">
        <v>96238.87</v>
      </c>
      <c r="G151" s="25">
        <v>56270.115726484335</v>
      </c>
      <c r="H151" s="117">
        <v>96238.87</v>
      </c>
      <c r="I151" s="28">
        <v>119849.6961</v>
      </c>
      <c r="J151" s="32">
        <f t="shared" si="15"/>
        <v>272358.68182648433</v>
      </c>
      <c r="K151" s="30">
        <v>27538.955604000006</v>
      </c>
      <c r="L151" s="27">
        <v>45898.259340000011</v>
      </c>
      <c r="M151" s="27">
        <v>168494.92573500003</v>
      </c>
      <c r="N151" s="27">
        <v>4697</v>
      </c>
      <c r="O151" s="31">
        <v>11474.564835000003</v>
      </c>
      <c r="P151" s="28">
        <f t="shared" si="11"/>
        <v>258103.70551400006</v>
      </c>
      <c r="Q151" s="32">
        <f t="shared" si="12"/>
        <v>14254.976312484272</v>
      </c>
      <c r="R151" s="33">
        <f t="shared" si="17"/>
        <v>-106004.48190000007</v>
      </c>
      <c r="S151" s="63">
        <v>64975.08</v>
      </c>
    </row>
    <row r="152" spans="1:19">
      <c r="A152" s="71" t="s">
        <v>72</v>
      </c>
      <c r="B152" s="34">
        <v>131</v>
      </c>
      <c r="C152" s="25">
        <f t="shared" si="13"/>
        <v>14593.400000000001</v>
      </c>
      <c r="D152" s="26">
        <f t="shared" si="14"/>
        <v>2918.6800000000003</v>
      </c>
      <c r="E152" s="29">
        <f t="shared" si="16"/>
        <v>7036.4800000000014</v>
      </c>
      <c r="F152" s="28">
        <v>4638.24</v>
      </c>
      <c r="G152" s="25">
        <v>2039.5902660845418</v>
      </c>
      <c r="H152" s="117">
        <v>4638.24</v>
      </c>
      <c r="I152" s="28">
        <v>3571.545599999999</v>
      </c>
      <c r="J152" s="32">
        <f t="shared" si="15"/>
        <v>10249.375866084541</v>
      </c>
      <c r="K152" s="30">
        <v>998.18856000000017</v>
      </c>
      <c r="L152" s="27">
        <v>1663.6476000000002</v>
      </c>
      <c r="M152" s="27">
        <v>6107.3379000000004</v>
      </c>
      <c r="N152" s="27">
        <v>1064.2899060845411</v>
      </c>
      <c r="O152" s="31">
        <v>415.91190000000006</v>
      </c>
      <c r="P152" s="28">
        <f t="shared" si="11"/>
        <v>10249.375866084543</v>
      </c>
      <c r="Q152" s="32">
        <f t="shared" si="12"/>
        <v>0</v>
      </c>
      <c r="R152" s="33">
        <f t="shared" si="17"/>
        <v>-3464.9344000000024</v>
      </c>
      <c r="S152" s="63">
        <v>2494</v>
      </c>
    </row>
    <row r="153" spans="1:19">
      <c r="A153" s="71" t="s">
        <v>73</v>
      </c>
      <c r="B153" s="34">
        <v>109.2</v>
      </c>
      <c r="C153" s="25">
        <f t="shared" si="13"/>
        <v>12164.880000000001</v>
      </c>
      <c r="D153" s="26">
        <f t="shared" si="14"/>
        <v>2432.9760000000001</v>
      </c>
      <c r="E153" s="29">
        <f t="shared" si="16"/>
        <v>6113.7840000000006</v>
      </c>
      <c r="F153" s="28">
        <v>3618.12</v>
      </c>
      <c r="G153" s="25">
        <v>1700.1775347819232</v>
      </c>
      <c r="H153" s="117">
        <v>3618.12</v>
      </c>
      <c r="I153" s="28">
        <v>3081.4660799999997</v>
      </c>
      <c r="J153" s="32">
        <f t="shared" si="15"/>
        <v>8399.763614781923</v>
      </c>
      <c r="K153" s="30">
        <v>832.07779200000004</v>
      </c>
      <c r="L153" s="27">
        <v>1386.7963200000002</v>
      </c>
      <c r="M153" s="27">
        <v>5091.0022800000006</v>
      </c>
      <c r="N153" s="27">
        <v>743.18814278192167</v>
      </c>
      <c r="O153" s="31">
        <v>346.69908000000004</v>
      </c>
      <c r="P153" s="28">
        <f t="shared" si="11"/>
        <v>8399.763614781923</v>
      </c>
      <c r="Q153" s="32">
        <f t="shared" si="12"/>
        <v>0</v>
      </c>
      <c r="R153" s="33">
        <f t="shared" si="17"/>
        <v>-3032.3179200000009</v>
      </c>
      <c r="S153" s="63">
        <v>852</v>
      </c>
    </row>
    <row r="154" spans="1:19">
      <c r="A154" s="71" t="s">
        <v>74</v>
      </c>
      <c r="B154" s="34">
        <v>218</v>
      </c>
      <c r="C154" s="25">
        <f t="shared" si="13"/>
        <v>24285.200000000001</v>
      </c>
      <c r="D154" s="26">
        <f t="shared" si="14"/>
        <v>4857.04</v>
      </c>
      <c r="E154" s="29">
        <f t="shared" si="16"/>
        <v>17305.36</v>
      </c>
      <c r="F154" s="28">
        <v>2122.8000000000002</v>
      </c>
      <c r="G154" s="25">
        <v>3394.1273130261839</v>
      </c>
      <c r="H154" s="117">
        <v>2122.8000000000002</v>
      </c>
      <c r="I154" s="28">
        <v>14810.22</v>
      </c>
      <c r="J154" s="32">
        <f t="shared" si="15"/>
        <v>20327.147313026184</v>
      </c>
      <c r="K154" s="30">
        <v>1661.1076800000001</v>
      </c>
      <c r="L154" s="27">
        <v>2768.5128</v>
      </c>
      <c r="M154" s="27">
        <v>10163.3562</v>
      </c>
      <c r="N154" s="27">
        <v>35226</v>
      </c>
      <c r="O154" s="31">
        <v>692.12819999999999</v>
      </c>
      <c r="P154" s="28">
        <f t="shared" si="11"/>
        <v>50511.104879999999</v>
      </c>
      <c r="Q154" s="32">
        <f t="shared" si="12"/>
        <v>-30183.957566973815</v>
      </c>
      <c r="R154" s="33">
        <f t="shared" si="17"/>
        <v>-2495.1400000000012</v>
      </c>
      <c r="S154" s="63">
        <v>2343</v>
      </c>
    </row>
    <row r="155" spans="1:19">
      <c r="A155" s="71" t="s">
        <v>75</v>
      </c>
      <c r="B155" s="34">
        <v>375.5</v>
      </c>
      <c r="C155" s="25">
        <f t="shared" si="13"/>
        <v>41830.699999999997</v>
      </c>
      <c r="D155" s="26">
        <f t="shared" si="14"/>
        <v>8366.14</v>
      </c>
      <c r="E155" s="29">
        <f t="shared" si="16"/>
        <v>23980</v>
      </c>
      <c r="F155" s="28">
        <v>9484.56</v>
      </c>
      <c r="G155" s="25">
        <v>5846.3064497308806</v>
      </c>
      <c r="H155" s="117">
        <v>9484.56</v>
      </c>
      <c r="I155" s="28">
        <v>21139.200000000001</v>
      </c>
      <c r="J155" s="32">
        <f t="shared" si="15"/>
        <v>36470.066449730883</v>
      </c>
      <c r="K155" s="30">
        <v>2861.2198800000001</v>
      </c>
      <c r="L155" s="27">
        <v>4768.6997999999994</v>
      </c>
      <c r="M155" s="27">
        <v>17506.147949999999</v>
      </c>
      <c r="N155" s="27">
        <v>258</v>
      </c>
      <c r="O155" s="31">
        <v>1192.1749499999999</v>
      </c>
      <c r="P155" s="28">
        <f t="shared" si="11"/>
        <v>26586.242579999998</v>
      </c>
      <c r="Q155" s="32">
        <f t="shared" si="12"/>
        <v>9883.8238697308843</v>
      </c>
      <c r="R155" s="33">
        <f t="shared" si="17"/>
        <v>-2840.7999999999993</v>
      </c>
      <c r="S155" s="63">
        <v>5825</v>
      </c>
    </row>
    <row r="156" spans="1:19">
      <c r="A156" s="71" t="s">
        <v>76</v>
      </c>
      <c r="B156" s="34">
        <v>223.1</v>
      </c>
      <c r="C156" s="25">
        <f t="shared" si="13"/>
        <v>24853.339999999997</v>
      </c>
      <c r="D156" s="26">
        <f t="shared" si="14"/>
        <v>4970.6679999999997</v>
      </c>
      <c r="E156" s="29">
        <f t="shared" si="16"/>
        <v>18942.471999999998</v>
      </c>
      <c r="F156" s="28">
        <v>940.2</v>
      </c>
      <c r="G156" s="25">
        <v>3473.5312088813835</v>
      </c>
      <c r="H156" s="117">
        <v>940.2</v>
      </c>
      <c r="I156" s="28">
        <v>16080.893999999997</v>
      </c>
      <c r="J156" s="32">
        <f t="shared" si="15"/>
        <v>20494.625208881378</v>
      </c>
      <c r="K156" s="30">
        <v>1699.9684559999998</v>
      </c>
      <c r="L156" s="27">
        <v>2833.2807599999996</v>
      </c>
      <c r="M156" s="27">
        <v>10401.122789999998</v>
      </c>
      <c r="N156" s="27">
        <v>4851.93</v>
      </c>
      <c r="O156" s="31">
        <v>708.32018999999991</v>
      </c>
      <c r="P156" s="28">
        <f t="shared" si="11"/>
        <v>20494.622195999997</v>
      </c>
      <c r="Q156" s="32">
        <f t="shared" si="12"/>
        <v>3.0128813814371824E-3</v>
      </c>
      <c r="R156" s="33">
        <f t="shared" si="17"/>
        <v>-2861.5780000000013</v>
      </c>
      <c r="S156" s="63">
        <v>3529.2</v>
      </c>
    </row>
    <row r="157" spans="1:19">
      <c r="A157" s="71" t="s">
        <v>77</v>
      </c>
      <c r="B157" s="34">
        <v>554.44000000000005</v>
      </c>
      <c r="C157" s="25">
        <f t="shared" si="13"/>
        <v>61764.616000000009</v>
      </c>
      <c r="D157" s="26">
        <f t="shared" si="14"/>
        <v>12352.923200000003</v>
      </c>
      <c r="E157" s="29">
        <f t="shared" si="16"/>
        <v>42961.812800000007</v>
      </c>
      <c r="F157" s="28">
        <v>6449.88</v>
      </c>
      <c r="G157" s="25">
        <v>8632.2933368543017</v>
      </c>
      <c r="H157" s="117">
        <v>6449.88</v>
      </c>
      <c r="I157" s="28">
        <v>32944.932336000005</v>
      </c>
      <c r="J157" s="32">
        <f t="shared" si="15"/>
        <v>48027.105672854304</v>
      </c>
      <c r="K157" s="30">
        <v>4224.699734400001</v>
      </c>
      <c r="L157" s="27">
        <v>7041.1662240000014</v>
      </c>
      <c r="M157" s="27">
        <v>25848.491796000002</v>
      </c>
      <c r="N157" s="27">
        <v>38322</v>
      </c>
      <c r="O157" s="31">
        <v>1760.2915560000004</v>
      </c>
      <c r="P157" s="28">
        <f t="shared" si="11"/>
        <v>77196.649310399996</v>
      </c>
      <c r="Q157" s="32">
        <f t="shared" si="12"/>
        <v>-29169.543637545692</v>
      </c>
      <c r="R157" s="33">
        <f t="shared" si="17"/>
        <v>-10016.880464000002</v>
      </c>
      <c r="S157" s="63">
        <v>13079.69</v>
      </c>
    </row>
    <row r="158" spans="1:19">
      <c r="A158" s="71" t="s">
        <v>78</v>
      </c>
      <c r="B158" s="34">
        <v>759.2</v>
      </c>
      <c r="C158" s="25">
        <f t="shared" si="13"/>
        <v>84574.88</v>
      </c>
      <c r="D158" s="26">
        <f t="shared" si="14"/>
        <v>16914.976000000002</v>
      </c>
      <c r="E158" s="29">
        <f t="shared" si="16"/>
        <v>54291.90400000001</v>
      </c>
      <c r="F158" s="28">
        <v>13368</v>
      </c>
      <c r="G158" s="25">
        <v>11820.281908483848</v>
      </c>
      <c r="H158" s="117">
        <v>13368</v>
      </c>
      <c r="I158" s="28">
        <v>43328.511359999997</v>
      </c>
      <c r="J158" s="32">
        <f t="shared" si="15"/>
        <v>68516.793268483845</v>
      </c>
      <c r="K158" s="30">
        <v>5784.9217920000001</v>
      </c>
      <c r="L158" s="27">
        <v>9641.5363200000011</v>
      </c>
      <c r="M158" s="27">
        <v>35394.58728</v>
      </c>
      <c r="N158" s="27">
        <v>3612</v>
      </c>
      <c r="O158" s="31">
        <v>2410.3840800000003</v>
      </c>
      <c r="P158" s="28">
        <f t="shared" si="11"/>
        <v>56843.429471999996</v>
      </c>
      <c r="Q158" s="32">
        <f t="shared" si="12"/>
        <v>11673.363796483849</v>
      </c>
      <c r="R158" s="33">
        <f t="shared" si="17"/>
        <v>-10963.392640000013</v>
      </c>
      <c r="S158" s="63">
        <v>0</v>
      </c>
    </row>
    <row r="159" spans="1:19">
      <c r="A159" s="71" t="s">
        <v>79</v>
      </c>
      <c r="B159" s="34">
        <v>835.67</v>
      </c>
      <c r="C159" s="25">
        <f t="shared" si="13"/>
        <v>93093.638000000006</v>
      </c>
      <c r="D159" s="26">
        <f t="shared" si="14"/>
        <v>18618.727600000002</v>
      </c>
      <c r="E159" s="29">
        <f t="shared" si="16"/>
        <v>58094.49040000001</v>
      </c>
      <c r="F159" s="28">
        <v>16380.42</v>
      </c>
      <c r="G159" s="25">
        <v>13010.873264571519</v>
      </c>
      <c r="H159" s="117">
        <v>16380.42</v>
      </c>
      <c r="I159" s="28">
        <v>39123.316751999992</v>
      </c>
      <c r="J159" s="32">
        <f t="shared" si="15"/>
        <v>68514.610016571503</v>
      </c>
      <c r="K159" s="30">
        <v>6367.6048392000002</v>
      </c>
      <c r="L159" s="27">
        <v>10612.674732000001</v>
      </c>
      <c r="M159" s="27">
        <v>38959.687503000001</v>
      </c>
      <c r="N159" s="27">
        <v>922</v>
      </c>
      <c r="O159" s="31">
        <v>2653.1686830000003</v>
      </c>
      <c r="P159" s="28">
        <f t="shared" si="11"/>
        <v>59515.135757200005</v>
      </c>
      <c r="Q159" s="32">
        <f t="shared" si="12"/>
        <v>8999.4742593714982</v>
      </c>
      <c r="R159" s="33">
        <f t="shared" si="17"/>
        <v>-18971.173648000018</v>
      </c>
      <c r="S159" s="63">
        <v>14621.8</v>
      </c>
    </row>
    <row r="160" spans="1:19">
      <c r="A160" s="71" t="s">
        <v>80</v>
      </c>
      <c r="B160" s="34">
        <v>158.80000000000001</v>
      </c>
      <c r="C160" s="25">
        <f t="shared" si="13"/>
        <v>17690.32</v>
      </c>
      <c r="D160" s="26">
        <f t="shared" si="14"/>
        <v>3538.0640000000003</v>
      </c>
      <c r="E160" s="29">
        <f t="shared" si="16"/>
        <v>11180.216</v>
      </c>
      <c r="F160" s="28">
        <v>2972.04</v>
      </c>
      <c r="G160" s="25">
        <v>2472.419345452101</v>
      </c>
      <c r="H160" s="117">
        <v>2972.04</v>
      </c>
      <c r="I160" s="28">
        <v>2980.5184799999997</v>
      </c>
      <c r="J160" s="32">
        <f t="shared" si="15"/>
        <v>8424.9778254521007</v>
      </c>
      <c r="K160" s="30">
        <v>1210.0178880000001</v>
      </c>
      <c r="L160" s="27">
        <v>2016.6964800000001</v>
      </c>
      <c r="M160" s="27">
        <v>7403.3989199999996</v>
      </c>
      <c r="N160" s="27">
        <v>2702</v>
      </c>
      <c r="O160" s="31">
        <v>504.17412000000002</v>
      </c>
      <c r="P160" s="28">
        <f t="shared" si="11"/>
        <v>13836.287408</v>
      </c>
      <c r="Q160" s="32">
        <f t="shared" si="12"/>
        <v>-5411.3095825478995</v>
      </c>
      <c r="R160" s="33">
        <f t="shared" si="17"/>
        <v>-8199.6975200000015</v>
      </c>
      <c r="S160" s="63">
        <v>2999.4</v>
      </c>
    </row>
    <row r="161" spans="1:19">
      <c r="A161" s="71" t="s">
        <v>81</v>
      </c>
      <c r="B161" s="34">
        <v>157.5</v>
      </c>
      <c r="C161" s="25">
        <f t="shared" si="13"/>
        <v>17545.5</v>
      </c>
      <c r="D161" s="26">
        <f t="shared" si="14"/>
        <v>3509.1000000000004</v>
      </c>
      <c r="E161" s="29">
        <f t="shared" si="16"/>
        <v>12243.36</v>
      </c>
      <c r="F161" s="28">
        <v>1793.04</v>
      </c>
      <c r="G161" s="25">
        <v>2452.1791367046972</v>
      </c>
      <c r="H161" s="117">
        <v>1793.04</v>
      </c>
      <c r="I161" s="28">
        <v>3221.6927999999994</v>
      </c>
      <c r="J161" s="32">
        <f t="shared" si="15"/>
        <v>7466.9119367046969</v>
      </c>
      <c r="K161" s="30">
        <v>1200.1122</v>
      </c>
      <c r="L161" s="27">
        <v>2000.1870000000001</v>
      </c>
      <c r="M161" s="27">
        <v>7342.7917499999994</v>
      </c>
      <c r="N161" s="27">
        <v>100</v>
      </c>
      <c r="O161" s="31">
        <v>500.04675000000003</v>
      </c>
      <c r="P161" s="28">
        <f t="shared" si="11"/>
        <v>11143.137699999999</v>
      </c>
      <c r="Q161" s="32">
        <f t="shared" si="12"/>
        <v>-3676.2257632953024</v>
      </c>
      <c r="R161" s="33">
        <f t="shared" si="17"/>
        <v>-9021.6672000000017</v>
      </c>
      <c r="S161" s="63">
        <v>866.6</v>
      </c>
    </row>
    <row r="162" spans="1:19">
      <c r="A162" s="71" t="s">
        <v>82</v>
      </c>
      <c r="B162" s="34">
        <v>170.8</v>
      </c>
      <c r="C162" s="25">
        <f t="shared" si="13"/>
        <v>19027.120000000003</v>
      </c>
      <c r="D162" s="26">
        <f t="shared" si="14"/>
        <v>3805.4240000000009</v>
      </c>
      <c r="E162" s="29">
        <f t="shared" si="16"/>
        <v>2517.0560000000023</v>
      </c>
      <c r="F162" s="28">
        <v>12704.64</v>
      </c>
      <c r="G162" s="25">
        <v>2659.2520415819831</v>
      </c>
      <c r="H162" s="117">
        <v>12704.64</v>
      </c>
      <c r="I162" s="28">
        <v>1018.90368</v>
      </c>
      <c r="J162" s="32">
        <f t="shared" si="15"/>
        <v>16382.795721581982</v>
      </c>
      <c r="K162" s="30">
        <v>1301.4550080000001</v>
      </c>
      <c r="L162" s="27">
        <v>2169.0916800000005</v>
      </c>
      <c r="M162" s="27">
        <v>7962.8497200000011</v>
      </c>
      <c r="N162" s="27">
        <v>4407.1263935819788</v>
      </c>
      <c r="O162" s="31">
        <v>542.27292000000011</v>
      </c>
      <c r="P162" s="28">
        <f t="shared" si="11"/>
        <v>16382.795721581981</v>
      </c>
      <c r="Q162" s="32">
        <f t="shared" si="12"/>
        <v>0</v>
      </c>
      <c r="R162" s="33">
        <f t="shared" si="17"/>
        <v>-1498.1523200000024</v>
      </c>
      <c r="S162" s="63">
        <v>0</v>
      </c>
    </row>
    <row r="163" spans="1:19">
      <c r="A163" s="71" t="s">
        <v>83</v>
      </c>
      <c r="B163" s="34">
        <v>165.4</v>
      </c>
      <c r="C163" s="25">
        <f t="shared" si="13"/>
        <v>18425.560000000001</v>
      </c>
      <c r="D163" s="26">
        <f t="shared" si="14"/>
        <v>3685.1120000000005</v>
      </c>
      <c r="E163" s="29">
        <f>C163-D163-F163</f>
        <v>14740.448</v>
      </c>
      <c r="F163" s="28">
        <v>0</v>
      </c>
      <c r="G163" s="25">
        <v>2575.1773283235361</v>
      </c>
      <c r="H163" s="117">
        <v>0</v>
      </c>
      <c r="I163" s="28">
        <v>3816.3734400000003</v>
      </c>
      <c r="J163" s="32">
        <f t="shared" si="15"/>
        <v>6391.5507683235364</v>
      </c>
      <c r="K163" s="30">
        <v>1260.3083040000001</v>
      </c>
      <c r="L163" s="27">
        <v>2100.5138400000001</v>
      </c>
      <c r="M163" s="27">
        <v>7711.0968600000006</v>
      </c>
      <c r="N163" s="27">
        <v>2670</v>
      </c>
      <c r="O163" s="31">
        <v>525.12846000000002</v>
      </c>
      <c r="P163" s="28">
        <f>O163+N163+M163+L163+K163:K164</f>
        <v>14267.047464000001</v>
      </c>
      <c r="Q163" s="32">
        <f>J163-P163</f>
        <v>-7875.4966956764647</v>
      </c>
      <c r="R163" s="33">
        <f t="shared" si="17"/>
        <v>-10924.074560000001</v>
      </c>
      <c r="S163" s="63">
        <v>2891</v>
      </c>
    </row>
    <row r="164" spans="1:19">
      <c r="A164" s="71" t="s">
        <v>84</v>
      </c>
      <c r="B164" s="34">
        <v>190.3</v>
      </c>
      <c r="C164" s="25">
        <f>B164*8.77*5+B164*9.65*7</f>
        <v>21199.420000000002</v>
      </c>
      <c r="D164" s="26">
        <f>C164*0.2</f>
        <v>4239.8840000000009</v>
      </c>
      <c r="E164" s="29">
        <f>C164-D164-F164</f>
        <v>14965.616</v>
      </c>
      <c r="F164" s="28">
        <v>1993.92</v>
      </c>
      <c r="G164" s="25">
        <v>2962.8551727930408</v>
      </c>
      <c r="H164" s="117">
        <v>1993.92</v>
      </c>
      <c r="I164" s="28">
        <v>3932.3044800000007</v>
      </c>
      <c r="J164" s="32">
        <f t="shared" ref="J164:J226" si="18">SUM(G164:I164)</f>
        <v>8889.0796527930415</v>
      </c>
      <c r="K164" s="30">
        <v>1450.0403280000003</v>
      </c>
      <c r="L164" s="27">
        <v>2416.7338800000002</v>
      </c>
      <c r="M164" s="27">
        <v>8871.9572700000008</v>
      </c>
      <c r="N164" s="27">
        <v>1265</v>
      </c>
      <c r="O164" s="31">
        <v>604.18347000000006</v>
      </c>
      <c r="P164" s="28">
        <f>O164+N164+M164+L164+K164:K165</f>
        <v>14607.914948000001</v>
      </c>
      <c r="Q164" s="32">
        <f>J164-P164</f>
        <v>-5718.8352952069599</v>
      </c>
      <c r="R164" s="33">
        <f t="shared" si="17"/>
        <v>-11033.311519999999</v>
      </c>
      <c r="S164" s="63">
        <v>4789</v>
      </c>
    </row>
    <row r="165" spans="1:19">
      <c r="A165" s="71" t="s">
        <v>85</v>
      </c>
      <c r="B165" s="34">
        <v>2578.7399999999998</v>
      </c>
      <c r="C165" s="25">
        <f>B165*8.77*5+B165*9.65*7</f>
        <v>287271.63599999994</v>
      </c>
      <c r="D165" s="26">
        <f>C165*0.2</f>
        <v>57454.327199999992</v>
      </c>
      <c r="E165" s="29">
        <f>C165-D165-F165</f>
        <v>168789.95879999993</v>
      </c>
      <c r="F165" s="28">
        <v>61027.35</v>
      </c>
      <c r="G165" s="25">
        <v>40149.412234830917</v>
      </c>
      <c r="H165" s="117">
        <v>61027.35</v>
      </c>
      <c r="I165" s="28">
        <v>142323.72969599997</v>
      </c>
      <c r="J165" s="32">
        <f t="shared" si="18"/>
        <v>243500.49193083087</v>
      </c>
      <c r="K165" s="30">
        <v>19649.379902399996</v>
      </c>
      <c r="L165" s="27">
        <v>32748.966503999993</v>
      </c>
      <c r="M165" s="27">
        <v>120223.17966599997</v>
      </c>
      <c r="N165" s="27">
        <v>177355</v>
      </c>
      <c r="O165" s="31">
        <v>8187.2416259999982</v>
      </c>
      <c r="P165" s="28">
        <f>O165+N165+M165+L165+K165:K166</f>
        <v>358163.76769840001</v>
      </c>
      <c r="Q165" s="32">
        <f>J165-P165</f>
        <v>-114663.27576756914</v>
      </c>
      <c r="R165" s="33">
        <f t="shared" si="17"/>
        <v>-26466.229103999969</v>
      </c>
      <c r="S165" s="63">
        <v>38240.089999999997</v>
      </c>
    </row>
    <row r="166" spans="1:19">
      <c r="A166" s="71" t="s">
        <v>86</v>
      </c>
      <c r="B166" s="34">
        <v>4313.1099999999997</v>
      </c>
      <c r="C166" s="25">
        <f>B166*8.77*5+B166*9.65*7</f>
        <v>480480.45399999997</v>
      </c>
      <c r="D166" s="26">
        <f>C166*0.2</f>
        <v>96096.090800000005</v>
      </c>
      <c r="E166" s="29">
        <f>C166-D166-F166</f>
        <v>252261.85319999995</v>
      </c>
      <c r="F166" s="28">
        <v>132122.51</v>
      </c>
      <c r="G166" s="25">
        <v>67152.497500396174</v>
      </c>
      <c r="H166" s="117">
        <v>132122.51</v>
      </c>
      <c r="I166" s="28">
        <v>227035.66787999996</v>
      </c>
      <c r="J166" s="32">
        <f t="shared" si="18"/>
        <v>426310.67538039613</v>
      </c>
      <c r="K166" s="30">
        <v>32864.863053599998</v>
      </c>
      <c r="L166" s="27">
        <v>54774.771756000002</v>
      </c>
      <c r="M166" s="27">
        <v>201081.06999899997</v>
      </c>
      <c r="N166" s="27">
        <v>22077</v>
      </c>
      <c r="O166" s="31">
        <v>13693.692939</v>
      </c>
      <c r="P166" s="28">
        <f>O166+N166+M166+L166+K166:K167</f>
        <v>324491.39774759999</v>
      </c>
      <c r="Q166" s="32">
        <f>J166-P166</f>
        <v>101819.27763279615</v>
      </c>
      <c r="R166" s="33">
        <f t="shared" si="17"/>
        <v>-25226.18531999999</v>
      </c>
      <c r="S166" s="63">
        <v>78088.55</v>
      </c>
    </row>
    <row r="167" spans="1:19" ht="13.5" thickBot="1">
      <c r="A167" s="78" t="s">
        <v>87</v>
      </c>
      <c r="B167" s="79">
        <v>271.73</v>
      </c>
      <c r="C167" s="51">
        <f>B167*8.77*5+B167*9.65*7</f>
        <v>30270.721999999998</v>
      </c>
      <c r="D167" s="52">
        <f>C167*0.2</f>
        <v>6054.1444000000001</v>
      </c>
      <c r="E167" s="53">
        <f>C167-D167-F167</f>
        <v>21390.337599999999</v>
      </c>
      <c r="F167" s="81">
        <v>2826.24</v>
      </c>
      <c r="G167" s="25">
        <v>4230.6707099477289</v>
      </c>
      <c r="H167" s="122">
        <v>2826.24</v>
      </c>
      <c r="I167" s="81">
        <v>4886.7427200000011</v>
      </c>
      <c r="J167" s="47">
        <f t="shared" si="18"/>
        <v>11943.65342994773</v>
      </c>
      <c r="K167" s="82">
        <v>2070.5173847999999</v>
      </c>
      <c r="L167" s="80">
        <v>3450.8623079999998</v>
      </c>
      <c r="M167" s="80">
        <v>12668.297156999999</v>
      </c>
      <c r="N167" s="80"/>
      <c r="O167" s="83">
        <v>862.71557699999994</v>
      </c>
      <c r="P167" s="81">
        <f>O167+N167+M167+L167+K167:K167</f>
        <v>19052.392426800001</v>
      </c>
      <c r="Q167" s="84">
        <f>J167-P167</f>
        <v>-7108.7389968522712</v>
      </c>
      <c r="R167" s="48">
        <f t="shared" si="17"/>
        <v>-16503.594879999997</v>
      </c>
      <c r="S167" s="85">
        <v>2416</v>
      </c>
    </row>
    <row r="168" spans="1:19">
      <c r="A168" s="5" t="s">
        <v>8</v>
      </c>
      <c r="B168" s="49"/>
      <c r="C168" s="54"/>
      <c r="D168" s="111"/>
      <c r="E168" s="55"/>
      <c r="F168" s="56"/>
      <c r="G168" s="57"/>
      <c r="H168" s="123"/>
      <c r="I168" s="56"/>
      <c r="J168" s="129"/>
      <c r="K168" s="17"/>
      <c r="L168" s="18"/>
      <c r="M168" s="18"/>
      <c r="N168" s="18"/>
      <c r="O168" s="18"/>
      <c r="P168" s="57"/>
      <c r="Q168" s="49"/>
      <c r="R168" s="66"/>
      <c r="S168" s="58"/>
    </row>
    <row r="169" spans="1:19">
      <c r="A169" s="7" t="s">
        <v>174</v>
      </c>
      <c r="B169" s="19"/>
      <c r="C169" s="20"/>
      <c r="D169" s="17"/>
      <c r="E169" s="23"/>
      <c r="F169" s="22"/>
      <c r="G169" s="20"/>
      <c r="H169" s="24"/>
      <c r="I169" s="22"/>
      <c r="J169" s="32"/>
      <c r="K169" s="17"/>
      <c r="L169" s="18"/>
      <c r="M169" s="18"/>
      <c r="N169" s="18"/>
      <c r="O169" s="18"/>
      <c r="P169" s="22"/>
      <c r="Q169" s="19"/>
      <c r="R169" s="33"/>
      <c r="S169" s="70"/>
    </row>
    <row r="170" spans="1:19">
      <c r="A170" s="71" t="s">
        <v>175</v>
      </c>
      <c r="B170" s="34">
        <v>1723.5</v>
      </c>
      <c r="C170" s="25">
        <v>191997.9</v>
      </c>
      <c r="D170" s="26">
        <v>38399.58</v>
      </c>
      <c r="E170" s="87">
        <v>105174.23</v>
      </c>
      <c r="F170" s="86">
        <v>48424.09</v>
      </c>
      <c r="G170" s="25">
        <v>26879.705999999998</v>
      </c>
      <c r="H170" s="124">
        <v>48424.09</v>
      </c>
      <c r="I170" s="86">
        <v>40007.077356341812</v>
      </c>
      <c r="J170" s="47">
        <f t="shared" si="18"/>
        <v>115310.87335634182</v>
      </c>
      <c r="K170" s="30">
        <v>13132.656360000003</v>
      </c>
      <c r="L170" s="27">
        <v>21887.760600000005</v>
      </c>
      <c r="M170" s="27">
        <v>80351.121150000006</v>
      </c>
      <c r="N170" s="88">
        <v>432</v>
      </c>
      <c r="O170" s="31">
        <v>5471.9401500000013</v>
      </c>
      <c r="P170" s="28">
        <f t="shared" ref="P170:P233" si="19">O170+N170+M170+L170+K170</f>
        <v>121275.47826000002</v>
      </c>
      <c r="Q170" s="32">
        <f t="shared" ref="Q170:Q233" si="20">J170-P170</f>
        <v>-5964.6049036581971</v>
      </c>
      <c r="R170" s="33">
        <f t="shared" si="17"/>
        <v>-65167.152643658184</v>
      </c>
      <c r="S170" s="63">
        <v>17968</v>
      </c>
    </row>
    <row r="171" spans="1:19">
      <c r="A171" s="71" t="s">
        <v>176</v>
      </c>
      <c r="B171" s="34">
        <v>1586.1</v>
      </c>
      <c r="C171" s="25">
        <v>176691.54</v>
      </c>
      <c r="D171" s="26">
        <v>35338.307999999997</v>
      </c>
      <c r="E171" s="87">
        <v>110382.67199999999</v>
      </c>
      <c r="F171" s="86">
        <v>30970.560000000001</v>
      </c>
      <c r="G171" s="25">
        <v>24694.611610967109</v>
      </c>
      <c r="H171" s="124">
        <v>30970.560000000001</v>
      </c>
      <c r="I171" s="86">
        <v>86464.81159586212</v>
      </c>
      <c r="J171" s="47">
        <f t="shared" si="18"/>
        <v>142129.98320682923</v>
      </c>
      <c r="K171" s="30">
        <v>12085.701335999998</v>
      </c>
      <c r="L171" s="27">
        <v>20142.83556</v>
      </c>
      <c r="M171" s="27">
        <v>73945.409489999991</v>
      </c>
      <c r="N171" s="88">
        <v>10177</v>
      </c>
      <c r="O171" s="31">
        <v>5035.7088899999999</v>
      </c>
      <c r="P171" s="28">
        <f t="shared" si="19"/>
        <v>121386.65527599998</v>
      </c>
      <c r="Q171" s="32">
        <f t="shared" si="20"/>
        <v>20743.327930829255</v>
      </c>
      <c r="R171" s="33">
        <f t="shared" si="17"/>
        <v>-23917.860404137871</v>
      </c>
      <c r="S171" s="63">
        <v>22029</v>
      </c>
    </row>
    <row r="172" spans="1:19">
      <c r="A172" s="71" t="s">
        <v>177</v>
      </c>
      <c r="B172" s="34">
        <v>1132.71</v>
      </c>
      <c r="C172" s="25">
        <v>126183.894</v>
      </c>
      <c r="D172" s="26">
        <v>25236.7788</v>
      </c>
      <c r="E172" s="87">
        <v>68628.985199999996</v>
      </c>
      <c r="F172" s="86">
        <v>32318.13</v>
      </c>
      <c r="G172" s="25">
        <v>17635.605269439857</v>
      </c>
      <c r="H172" s="124">
        <v>32318.13</v>
      </c>
      <c r="I172" s="86">
        <v>54460.818465829892</v>
      </c>
      <c r="J172" s="47">
        <f t="shared" si="18"/>
        <v>104414.55373526976</v>
      </c>
      <c r="K172" s="30">
        <v>8630.9783496</v>
      </c>
      <c r="L172" s="27">
        <v>14384.963916000001</v>
      </c>
      <c r="M172" s="27">
        <v>52807.959639000001</v>
      </c>
      <c r="N172" s="88">
        <v>433</v>
      </c>
      <c r="O172" s="31">
        <v>3596.2409790000002</v>
      </c>
      <c r="P172" s="28">
        <f t="shared" si="19"/>
        <v>79853.142883600012</v>
      </c>
      <c r="Q172" s="32">
        <f t="shared" si="20"/>
        <v>24561.410851669745</v>
      </c>
      <c r="R172" s="33">
        <f t="shared" si="17"/>
        <v>-14168.166734170103</v>
      </c>
      <c r="S172" s="63">
        <v>14239</v>
      </c>
    </row>
    <row r="173" spans="1:19">
      <c r="A173" s="71" t="s">
        <v>178</v>
      </c>
      <c r="B173" s="34">
        <v>831.6</v>
      </c>
      <c r="C173" s="25">
        <v>92640.24</v>
      </c>
      <c r="D173" s="26">
        <v>18528.047999999999</v>
      </c>
      <c r="E173" s="87">
        <v>42854.111999999994</v>
      </c>
      <c r="F173" s="86">
        <v>31258.080000000002</v>
      </c>
      <c r="G173" s="25">
        <v>12947.505841800799</v>
      </c>
      <c r="H173" s="124">
        <v>31258.080000000002</v>
      </c>
      <c r="I173" s="86">
        <v>5422.348826719407</v>
      </c>
      <c r="J173" s="47">
        <f t="shared" si="18"/>
        <v>49627.934668520204</v>
      </c>
      <c r="K173" s="30">
        <v>6336.5924159999995</v>
      </c>
      <c r="L173" s="27">
        <v>10560.987359999999</v>
      </c>
      <c r="M173" s="27">
        <v>38769.940439999991</v>
      </c>
      <c r="N173" s="88">
        <v>10268</v>
      </c>
      <c r="O173" s="31">
        <v>2640.2468399999998</v>
      </c>
      <c r="P173" s="28">
        <f t="shared" si="19"/>
        <v>68575.767055999982</v>
      </c>
      <c r="Q173" s="32">
        <f t="shared" si="20"/>
        <v>-18947.832387479779</v>
      </c>
      <c r="R173" s="33">
        <f t="shared" si="17"/>
        <v>-37431.763173280589</v>
      </c>
      <c r="S173" s="63">
        <v>10100</v>
      </c>
    </row>
    <row r="174" spans="1:19">
      <c r="A174" s="71" t="s">
        <v>179</v>
      </c>
      <c r="B174" s="34">
        <v>746.2</v>
      </c>
      <c r="C174" s="25">
        <v>83126.679999999993</v>
      </c>
      <c r="D174" s="26">
        <v>16625.336000000003</v>
      </c>
      <c r="E174" s="87">
        <v>43688.144000000015</v>
      </c>
      <c r="F174" s="86">
        <v>22813.200000000001</v>
      </c>
      <c r="G174" s="25">
        <v>11617.87982100981</v>
      </c>
      <c r="H174" s="124">
        <v>22813.200000000001</v>
      </c>
      <c r="I174" s="86">
        <v>39319.329600000012</v>
      </c>
      <c r="J174" s="47">
        <f t="shared" si="18"/>
        <v>73750.409421009826</v>
      </c>
      <c r="K174" s="30">
        <v>5685.8649120000009</v>
      </c>
      <c r="L174" s="27">
        <v>9476.4415200000003</v>
      </c>
      <c r="M174" s="27">
        <v>34788.515579999999</v>
      </c>
      <c r="N174" s="88">
        <v>52541</v>
      </c>
      <c r="O174" s="31">
        <v>2369.1103800000001</v>
      </c>
      <c r="P174" s="28">
        <f t="shared" si="19"/>
        <v>104860.932392</v>
      </c>
      <c r="Q174" s="32">
        <f t="shared" si="20"/>
        <v>-31110.522970990176</v>
      </c>
      <c r="R174" s="33">
        <f t="shared" si="17"/>
        <v>-4368.8144000000029</v>
      </c>
      <c r="S174" s="63">
        <v>10962</v>
      </c>
    </row>
    <row r="175" spans="1:19">
      <c r="A175" s="71" t="s">
        <v>180</v>
      </c>
      <c r="B175" s="34">
        <v>1248.2</v>
      </c>
      <c r="C175" s="25">
        <v>139049.48000000001</v>
      </c>
      <c r="D175" s="26">
        <v>27809.896000000004</v>
      </c>
      <c r="E175" s="87">
        <v>70639.274000000005</v>
      </c>
      <c r="F175" s="86">
        <v>40600.31</v>
      </c>
      <c r="G175" s="25">
        <v>19433.714275776529</v>
      </c>
      <c r="H175" s="124">
        <v>40600.31</v>
      </c>
      <c r="I175" s="86">
        <v>63575.346600000004</v>
      </c>
      <c r="J175" s="47">
        <f t="shared" si="18"/>
        <v>123609.37087577653</v>
      </c>
      <c r="K175" s="30">
        <v>9510.9844320000011</v>
      </c>
      <c r="L175" s="27">
        <v>15851.640720000001</v>
      </c>
      <c r="M175" s="27">
        <v>58192.20738</v>
      </c>
      <c r="N175" s="88">
        <v>74673</v>
      </c>
      <c r="O175" s="31">
        <v>3962.9101800000003</v>
      </c>
      <c r="P175" s="28">
        <f t="shared" si="19"/>
        <v>162190.74271200001</v>
      </c>
      <c r="Q175" s="32">
        <f t="shared" si="20"/>
        <v>-38581.371836223479</v>
      </c>
      <c r="R175" s="33">
        <f t="shared" si="17"/>
        <v>-7063.9274000000005</v>
      </c>
      <c r="S175" s="63">
        <v>16558</v>
      </c>
    </row>
    <row r="176" spans="1:19">
      <c r="A176" s="71" t="s">
        <v>181</v>
      </c>
      <c r="B176" s="34">
        <v>950.2</v>
      </c>
      <c r="C176" s="25">
        <v>105852.28</v>
      </c>
      <c r="D176" s="26">
        <v>21170.456000000002</v>
      </c>
      <c r="E176" s="87">
        <v>60534.343999999997</v>
      </c>
      <c r="F176" s="86">
        <v>24147.48</v>
      </c>
      <c r="G176" s="25">
        <v>14794.035655217798</v>
      </c>
      <c r="H176" s="124">
        <v>24147.48</v>
      </c>
      <c r="I176" s="86">
        <v>41694.492526080052</v>
      </c>
      <c r="J176" s="47">
        <f t="shared" si="18"/>
        <v>80636.008181297846</v>
      </c>
      <c r="K176" s="30">
        <v>7240.2959520000004</v>
      </c>
      <c r="L176" s="27">
        <v>12067.15992</v>
      </c>
      <c r="M176" s="27">
        <v>44299.179179999999</v>
      </c>
      <c r="N176" s="88">
        <v>7383</v>
      </c>
      <c r="O176" s="31">
        <v>3016.78998</v>
      </c>
      <c r="P176" s="28">
        <f t="shared" si="19"/>
        <v>74006.425031999999</v>
      </c>
      <c r="Q176" s="32">
        <f t="shared" si="20"/>
        <v>6629.5831492978468</v>
      </c>
      <c r="R176" s="33">
        <f t="shared" si="17"/>
        <v>-18839.851473919945</v>
      </c>
      <c r="S176" s="63">
        <v>12817</v>
      </c>
    </row>
    <row r="177" spans="1:19">
      <c r="A177" s="71" t="s">
        <v>182</v>
      </c>
      <c r="B177" s="34">
        <v>931.5</v>
      </c>
      <c r="C177" s="25">
        <v>103769.1</v>
      </c>
      <c r="D177" s="26">
        <v>20753.82</v>
      </c>
      <c r="E177" s="87">
        <v>61100.26</v>
      </c>
      <c r="F177" s="86">
        <v>21915.02</v>
      </c>
      <c r="G177" s="25">
        <v>14502.888037082064</v>
      </c>
      <c r="H177" s="124">
        <v>21915.02</v>
      </c>
      <c r="I177" s="86">
        <v>54990.233999999997</v>
      </c>
      <c r="J177" s="47">
        <f t="shared" si="18"/>
        <v>91408.142037082056</v>
      </c>
      <c r="K177" s="30">
        <v>7097.8064400000003</v>
      </c>
      <c r="L177" s="27">
        <v>11829.6774</v>
      </c>
      <c r="M177" s="27">
        <v>43427.368350000004</v>
      </c>
      <c r="N177" s="88">
        <v>16093</v>
      </c>
      <c r="O177" s="31">
        <v>2957.4193500000001</v>
      </c>
      <c r="P177" s="28">
        <f t="shared" si="19"/>
        <v>81405.271540000002</v>
      </c>
      <c r="Q177" s="32">
        <f t="shared" si="20"/>
        <v>10002.870497082054</v>
      </c>
      <c r="R177" s="33">
        <f t="shared" si="17"/>
        <v>-6110.0260000000053</v>
      </c>
      <c r="S177" s="63">
        <v>12822.8</v>
      </c>
    </row>
    <row r="178" spans="1:19">
      <c r="A178" s="71" t="s">
        <v>183</v>
      </c>
      <c r="B178" s="34">
        <v>891.9</v>
      </c>
      <c r="C178" s="25">
        <v>99357.66</v>
      </c>
      <c r="D178" s="26">
        <v>19871.532000000003</v>
      </c>
      <c r="E178" s="87">
        <v>59781.258000000002</v>
      </c>
      <c r="F178" s="86">
        <v>19704.87</v>
      </c>
      <c r="G178" s="25">
        <v>13886.340139853457</v>
      </c>
      <c r="H178" s="124">
        <v>19704.87</v>
      </c>
      <c r="I178" s="86">
        <v>53803.1322</v>
      </c>
      <c r="J178" s="47">
        <f t="shared" si="18"/>
        <v>87394.342339853465</v>
      </c>
      <c r="K178" s="30">
        <v>6796.0639440000004</v>
      </c>
      <c r="L178" s="27">
        <v>11326.77324</v>
      </c>
      <c r="M178" s="27">
        <v>41581.180710000001</v>
      </c>
      <c r="N178" s="88">
        <v>10831</v>
      </c>
      <c r="O178" s="31">
        <v>2831.6933100000001</v>
      </c>
      <c r="P178" s="28">
        <f t="shared" si="19"/>
        <v>73366.711203999992</v>
      </c>
      <c r="Q178" s="32">
        <f t="shared" si="20"/>
        <v>14027.631135853473</v>
      </c>
      <c r="R178" s="33">
        <f t="shared" si="17"/>
        <v>-5978.1258000000016</v>
      </c>
      <c r="S178" s="63">
        <v>15390.6</v>
      </c>
    </row>
    <row r="179" spans="1:19">
      <c r="A179" s="71" t="s">
        <v>184</v>
      </c>
      <c r="B179" s="34">
        <v>941.1</v>
      </c>
      <c r="C179" s="25">
        <v>104838.54</v>
      </c>
      <c r="D179" s="26">
        <v>20967.708000000002</v>
      </c>
      <c r="E179" s="87">
        <v>56426.202000000005</v>
      </c>
      <c r="F179" s="86">
        <v>27444.63</v>
      </c>
      <c r="G179" s="25">
        <v>14652.354193985972</v>
      </c>
      <c r="H179" s="124">
        <v>27444.63</v>
      </c>
      <c r="I179" s="86">
        <v>3912.2577714062472</v>
      </c>
      <c r="J179" s="47">
        <f t="shared" si="18"/>
        <v>46009.241965392226</v>
      </c>
      <c r="K179" s="30">
        <v>7170.9561360000007</v>
      </c>
      <c r="L179" s="27">
        <v>11951.593560000001</v>
      </c>
      <c r="M179" s="27">
        <v>43874.92899</v>
      </c>
      <c r="N179" s="88">
        <v>1826</v>
      </c>
      <c r="O179" s="31">
        <v>2987.8983900000003</v>
      </c>
      <c r="P179" s="28">
        <f t="shared" si="19"/>
        <v>67811.377076000004</v>
      </c>
      <c r="Q179" s="32">
        <f t="shared" si="20"/>
        <v>-21802.135110607778</v>
      </c>
      <c r="R179" s="33">
        <f t="shared" si="17"/>
        <v>-52513.944228593755</v>
      </c>
      <c r="S179" s="63">
        <v>12729</v>
      </c>
    </row>
    <row r="180" spans="1:19">
      <c r="A180" s="71" t="s">
        <v>185</v>
      </c>
      <c r="B180" s="34">
        <v>931.3</v>
      </c>
      <c r="C180" s="25">
        <v>103746.82</v>
      </c>
      <c r="D180" s="26">
        <v>20749.364000000001</v>
      </c>
      <c r="E180" s="87">
        <v>64055.126000000004</v>
      </c>
      <c r="F180" s="86">
        <v>18942.330000000002</v>
      </c>
      <c r="G180" s="25">
        <v>14499.774158813234</v>
      </c>
      <c r="H180" s="124">
        <v>18942.330000000002</v>
      </c>
      <c r="I180" s="86">
        <v>57649.613400000002</v>
      </c>
      <c r="J180" s="47">
        <f t="shared" si="18"/>
        <v>91091.717558813238</v>
      </c>
      <c r="K180" s="30">
        <v>7096.2824880000007</v>
      </c>
      <c r="L180" s="27">
        <v>11827.137480000001</v>
      </c>
      <c r="M180" s="27">
        <v>43418.044170000001</v>
      </c>
      <c r="N180" s="88">
        <v>5187</v>
      </c>
      <c r="O180" s="31">
        <v>2956.7843700000003</v>
      </c>
      <c r="P180" s="28">
        <f t="shared" si="19"/>
        <v>70485.248508000004</v>
      </c>
      <c r="Q180" s="32">
        <f t="shared" si="20"/>
        <v>20606.469050813233</v>
      </c>
      <c r="R180" s="33">
        <f t="shared" si="17"/>
        <v>-6405.5126000000018</v>
      </c>
      <c r="S180" s="63">
        <v>16385.400000000001</v>
      </c>
    </row>
    <row r="181" spans="1:19">
      <c r="A181" s="71" t="s">
        <v>186</v>
      </c>
      <c r="B181" s="34">
        <v>935.8</v>
      </c>
      <c r="C181" s="25">
        <v>104248.12</v>
      </c>
      <c r="D181" s="26">
        <v>20849.624</v>
      </c>
      <c r="E181" s="87">
        <v>68152.725999999995</v>
      </c>
      <c r="F181" s="86">
        <v>15245.77</v>
      </c>
      <c r="G181" s="25">
        <v>14569.836419861938</v>
      </c>
      <c r="H181" s="124">
        <v>15245.77</v>
      </c>
      <c r="I181" s="86">
        <v>49763.466959778278</v>
      </c>
      <c r="J181" s="47">
        <f t="shared" si="18"/>
        <v>79579.07337964022</v>
      </c>
      <c r="K181" s="30">
        <v>7130.5714079999998</v>
      </c>
      <c r="L181" s="27">
        <v>11884.285679999999</v>
      </c>
      <c r="M181" s="27">
        <v>43627.838219999998</v>
      </c>
      <c r="N181" s="88">
        <v>12082</v>
      </c>
      <c r="O181" s="31">
        <v>2971.0714199999998</v>
      </c>
      <c r="P181" s="28">
        <f t="shared" si="19"/>
        <v>77695.766728000002</v>
      </c>
      <c r="Q181" s="32">
        <f t="shared" si="20"/>
        <v>1883.3066516402178</v>
      </c>
      <c r="R181" s="33">
        <f t="shared" si="17"/>
        <v>-18389.259040221717</v>
      </c>
      <c r="S181" s="63">
        <v>15840</v>
      </c>
    </row>
    <row r="182" spans="1:19">
      <c r="A182" s="71" t="s">
        <v>187</v>
      </c>
      <c r="B182" s="34">
        <v>706.79</v>
      </c>
      <c r="C182" s="25">
        <v>78736.405999999988</v>
      </c>
      <c r="D182" s="26">
        <v>15747.281199999998</v>
      </c>
      <c r="E182" s="87">
        <v>42814.964799999987</v>
      </c>
      <c r="F182" s="86">
        <v>20174.16</v>
      </c>
      <c r="G182" s="25">
        <v>11004.290108136587</v>
      </c>
      <c r="H182" s="124">
        <v>20174.16</v>
      </c>
      <c r="I182" s="86">
        <v>21718.691302319676</v>
      </c>
      <c r="J182" s="47">
        <f t="shared" si="18"/>
        <v>52897.141410456265</v>
      </c>
      <c r="K182" s="30">
        <v>5385.5701703999994</v>
      </c>
      <c r="L182" s="27">
        <v>8975.9502839999986</v>
      </c>
      <c r="M182" s="27">
        <v>32951.185910999993</v>
      </c>
      <c r="N182" s="88">
        <v>13345</v>
      </c>
      <c r="O182" s="31">
        <v>2243.9875709999997</v>
      </c>
      <c r="P182" s="28">
        <f t="shared" si="19"/>
        <v>62901.693936399992</v>
      </c>
      <c r="Q182" s="32">
        <f t="shared" si="20"/>
        <v>-10004.552525943727</v>
      </c>
      <c r="R182" s="33">
        <f t="shared" si="17"/>
        <v>-21096.273497680311</v>
      </c>
      <c r="S182" s="63">
        <v>2542</v>
      </c>
    </row>
    <row r="183" spans="1:19">
      <c r="A183" s="71" t="s">
        <v>188</v>
      </c>
      <c r="B183" s="34">
        <v>947.1</v>
      </c>
      <c r="C183" s="25">
        <v>105506.94</v>
      </c>
      <c r="D183" s="26">
        <v>21101.388000000003</v>
      </c>
      <c r="E183" s="87">
        <v>66195.581999999995</v>
      </c>
      <c r="F183" s="86">
        <v>18209.97</v>
      </c>
      <c r="G183" s="25">
        <v>14745.770542050914</v>
      </c>
      <c r="H183" s="124">
        <v>18209.97</v>
      </c>
      <c r="I183" s="86">
        <v>59576.023799999995</v>
      </c>
      <c r="J183" s="47">
        <f t="shared" si="18"/>
        <v>92531.764342050912</v>
      </c>
      <c r="K183" s="30">
        <v>7216.674696</v>
      </c>
      <c r="L183" s="27">
        <v>12027.791160000001</v>
      </c>
      <c r="M183" s="27">
        <v>44154.654389999996</v>
      </c>
      <c r="N183" s="88">
        <v>13465</v>
      </c>
      <c r="O183" s="31">
        <v>3006.9477900000002</v>
      </c>
      <c r="P183" s="28">
        <f t="shared" si="19"/>
        <v>79871.068035999997</v>
      </c>
      <c r="Q183" s="32">
        <f t="shared" si="20"/>
        <v>12660.696306050915</v>
      </c>
      <c r="R183" s="33">
        <f t="shared" si="17"/>
        <v>-6619.5581999999995</v>
      </c>
      <c r="S183" s="63">
        <v>14370</v>
      </c>
    </row>
    <row r="184" spans="1:19">
      <c r="A184" s="71" t="s">
        <v>189</v>
      </c>
      <c r="B184" s="34">
        <v>1274.8</v>
      </c>
      <c r="C184" s="25">
        <v>142012.72</v>
      </c>
      <c r="D184" s="26">
        <v>28402.543999999994</v>
      </c>
      <c r="E184" s="87">
        <v>87800.375999999975</v>
      </c>
      <c r="F184" s="86">
        <v>25809.8</v>
      </c>
      <c r="G184" s="25">
        <v>19847.860085531094</v>
      </c>
      <c r="H184" s="124">
        <v>25809.8</v>
      </c>
      <c r="I184" s="86">
        <v>67577.551536271261</v>
      </c>
      <c r="J184" s="47">
        <f t="shared" si="18"/>
        <v>113235.21162180236</v>
      </c>
      <c r="K184" s="30">
        <v>9713.6700479999981</v>
      </c>
      <c r="L184" s="27">
        <v>16189.450079999997</v>
      </c>
      <c r="M184" s="27">
        <v>59432.323319999989</v>
      </c>
      <c r="N184" s="88">
        <v>15919</v>
      </c>
      <c r="O184" s="31">
        <v>4047.3625199999992</v>
      </c>
      <c r="P184" s="28">
        <f t="shared" si="19"/>
        <v>105301.80596799999</v>
      </c>
      <c r="Q184" s="32">
        <f t="shared" si="20"/>
        <v>7933.4056538023724</v>
      </c>
      <c r="R184" s="33">
        <f t="shared" si="17"/>
        <v>-20222.824463728713</v>
      </c>
      <c r="S184" s="63">
        <v>19613</v>
      </c>
    </row>
    <row r="185" spans="1:19">
      <c r="A185" s="71" t="s">
        <v>190</v>
      </c>
      <c r="B185" s="34">
        <v>1266.4000000000001</v>
      </c>
      <c r="C185" s="25">
        <v>141076.96</v>
      </c>
      <c r="D185" s="26">
        <v>28215.392000000007</v>
      </c>
      <c r="E185" s="87">
        <v>75529.498000000021</v>
      </c>
      <c r="F185" s="86">
        <v>37332.07</v>
      </c>
      <c r="G185" s="25">
        <v>19717.077198240186</v>
      </c>
      <c r="H185" s="124">
        <v>37332.07</v>
      </c>
      <c r="I185" s="86">
        <v>67976.548200000019</v>
      </c>
      <c r="J185" s="47">
        <f t="shared" si="18"/>
        <v>125025.6953982402</v>
      </c>
      <c r="K185" s="30">
        <v>9649.6640640000023</v>
      </c>
      <c r="L185" s="27">
        <v>16082.773440000003</v>
      </c>
      <c r="M185" s="27">
        <v>59040.707760000005</v>
      </c>
      <c r="N185" s="88">
        <v>38731</v>
      </c>
      <c r="O185" s="31">
        <v>4020.6933600000007</v>
      </c>
      <c r="P185" s="28">
        <f t="shared" si="19"/>
        <v>127524.838624</v>
      </c>
      <c r="Q185" s="32">
        <f t="shared" si="20"/>
        <v>-2499.1432257597917</v>
      </c>
      <c r="R185" s="33">
        <f t="shared" si="17"/>
        <v>-7552.9498000000021</v>
      </c>
      <c r="S185" s="63">
        <v>20252</v>
      </c>
    </row>
    <row r="186" spans="1:19">
      <c r="A186" s="71" t="s">
        <v>191</v>
      </c>
      <c r="B186" s="34">
        <v>3270.4</v>
      </c>
      <c r="C186" s="25">
        <v>364322.56</v>
      </c>
      <c r="D186" s="26">
        <v>72864.512000000017</v>
      </c>
      <c r="E186" s="87">
        <v>185485.59800000006</v>
      </c>
      <c r="F186" s="86">
        <v>105972.45</v>
      </c>
      <c r="G186" s="25">
        <v>50918.13745193043</v>
      </c>
      <c r="H186" s="124">
        <v>105972.45</v>
      </c>
      <c r="I186" s="86">
        <v>166937.03820000007</v>
      </c>
      <c r="J186" s="47">
        <f t="shared" si="18"/>
        <v>323827.62565193046</v>
      </c>
      <c r="K186" s="30">
        <v>24919.663104000003</v>
      </c>
      <c r="L186" s="27">
        <v>41532.771840000009</v>
      </c>
      <c r="M186" s="27">
        <v>152468.99136000001</v>
      </c>
      <c r="N186" s="88">
        <v>15626</v>
      </c>
      <c r="O186" s="31">
        <v>10383.192960000002</v>
      </c>
      <c r="P186" s="28">
        <f t="shared" si="19"/>
        <v>244930.61926400001</v>
      </c>
      <c r="Q186" s="32">
        <f t="shared" si="20"/>
        <v>78897.006387930451</v>
      </c>
      <c r="R186" s="33">
        <f t="shared" si="17"/>
        <v>-18548.559799999988</v>
      </c>
      <c r="S186" s="63">
        <v>44389</v>
      </c>
    </row>
    <row r="187" spans="1:19">
      <c r="A187" s="71" t="s">
        <v>192</v>
      </c>
      <c r="B187" s="34">
        <v>1278.0999999999999</v>
      </c>
      <c r="C187" s="25">
        <v>142380.34</v>
      </c>
      <c r="D187" s="26">
        <v>28476.067999999999</v>
      </c>
      <c r="E187" s="87">
        <v>102978.08199999999</v>
      </c>
      <c r="F187" s="86">
        <v>10926.19</v>
      </c>
      <c r="G187" s="25">
        <v>19899.239076966813</v>
      </c>
      <c r="H187" s="124">
        <v>10926.19</v>
      </c>
      <c r="I187" s="86">
        <v>89977.677354187515</v>
      </c>
      <c r="J187" s="47">
        <f t="shared" si="18"/>
        <v>120803.10643115433</v>
      </c>
      <c r="K187" s="30">
        <v>9738.8152559999999</v>
      </c>
      <c r="L187" s="27">
        <v>16231.358760000001</v>
      </c>
      <c r="M187" s="27">
        <v>59586.172289999995</v>
      </c>
      <c r="N187" s="88">
        <v>21752</v>
      </c>
      <c r="O187" s="31">
        <v>4057.8396900000002</v>
      </c>
      <c r="P187" s="28">
        <f t="shared" si="19"/>
        <v>111366.185996</v>
      </c>
      <c r="Q187" s="32">
        <f t="shared" si="20"/>
        <v>9436.9204351543303</v>
      </c>
      <c r="R187" s="33">
        <f t="shared" si="17"/>
        <v>-13000.404645812479</v>
      </c>
      <c r="S187" s="63">
        <v>19868.2</v>
      </c>
    </row>
    <row r="188" spans="1:19">
      <c r="A188" s="71" t="s">
        <v>193</v>
      </c>
      <c r="B188" s="34">
        <v>3207.5</v>
      </c>
      <c r="C188" s="25">
        <v>357315.5</v>
      </c>
      <c r="D188" s="26">
        <v>71463.100000000006</v>
      </c>
      <c r="E188" s="87">
        <v>152042.78</v>
      </c>
      <c r="F188" s="86">
        <v>133809.62</v>
      </c>
      <c r="G188" s="25">
        <v>49938.822736382957</v>
      </c>
      <c r="H188" s="124">
        <v>133809.62</v>
      </c>
      <c r="I188" s="86">
        <v>112655.56253562617</v>
      </c>
      <c r="J188" s="47">
        <f t="shared" si="18"/>
        <v>296404.00527200912</v>
      </c>
      <c r="K188" s="30">
        <v>24440.3802</v>
      </c>
      <c r="L188" s="27">
        <v>40733.967000000004</v>
      </c>
      <c r="M188" s="27">
        <v>149536.53675</v>
      </c>
      <c r="N188" s="88">
        <v>62132</v>
      </c>
      <c r="O188" s="31">
        <v>10183.491750000001</v>
      </c>
      <c r="P188" s="28">
        <f t="shared" si="19"/>
        <v>287026.37570000003</v>
      </c>
      <c r="Q188" s="32">
        <f t="shared" si="20"/>
        <v>9377.6295720090857</v>
      </c>
      <c r="R188" s="33">
        <f t="shared" si="17"/>
        <v>-39387.217464373825</v>
      </c>
      <c r="S188" s="63">
        <v>34146</v>
      </c>
    </row>
    <row r="189" spans="1:19">
      <c r="A189" s="71" t="s">
        <v>194</v>
      </c>
      <c r="B189" s="34">
        <v>2617.5</v>
      </c>
      <c r="C189" s="25">
        <v>291589.5</v>
      </c>
      <c r="D189" s="26">
        <v>58317.9</v>
      </c>
      <c r="E189" s="87">
        <v>124905</v>
      </c>
      <c r="F189" s="86">
        <v>108366.6</v>
      </c>
      <c r="G189" s="25">
        <v>40752.88184333044</v>
      </c>
      <c r="H189" s="124">
        <v>108366.6</v>
      </c>
      <c r="I189" s="86">
        <v>112414.5</v>
      </c>
      <c r="J189" s="47">
        <f t="shared" si="18"/>
        <v>261533.98184333043</v>
      </c>
      <c r="K189" s="30">
        <v>19944.721799999999</v>
      </c>
      <c r="L189" s="27">
        <v>33241.203000000001</v>
      </c>
      <c r="M189" s="27">
        <v>122030.20574999999</v>
      </c>
      <c r="N189" s="88">
        <v>7733</v>
      </c>
      <c r="O189" s="31">
        <v>8310.3007500000003</v>
      </c>
      <c r="P189" s="28">
        <f t="shared" si="19"/>
        <v>191259.4313</v>
      </c>
      <c r="Q189" s="32">
        <f t="shared" si="20"/>
        <v>70274.550543330435</v>
      </c>
      <c r="R189" s="33">
        <f t="shared" si="17"/>
        <v>-12490.5</v>
      </c>
      <c r="S189" s="63">
        <v>31603.4</v>
      </c>
    </row>
    <row r="190" spans="1:19">
      <c r="A190" s="71" t="s">
        <v>195</v>
      </c>
      <c r="B190" s="34">
        <v>2720.9</v>
      </c>
      <c r="C190" s="25">
        <v>303108.26</v>
      </c>
      <c r="D190" s="26">
        <v>60621.652000000002</v>
      </c>
      <c r="E190" s="87">
        <v>176840.758</v>
      </c>
      <c r="F190" s="86">
        <v>65645.850000000006</v>
      </c>
      <c r="G190" s="25">
        <v>42362.756908316253</v>
      </c>
      <c r="H190" s="124">
        <v>65645.850000000006</v>
      </c>
      <c r="I190" s="86">
        <v>159156.68220000001</v>
      </c>
      <c r="J190" s="47">
        <f t="shared" si="18"/>
        <v>267165.2891083163</v>
      </c>
      <c r="K190" s="30">
        <v>20732.604984000001</v>
      </c>
      <c r="L190" s="27">
        <v>34554.341639999999</v>
      </c>
      <c r="M190" s="27">
        <v>126850.80680999999</v>
      </c>
      <c r="N190" s="88">
        <v>14172</v>
      </c>
      <c r="O190" s="31">
        <v>8638.5854099999997</v>
      </c>
      <c r="P190" s="28">
        <f t="shared" si="19"/>
        <v>204948.33884399998</v>
      </c>
      <c r="Q190" s="32">
        <f t="shared" si="20"/>
        <v>62216.950264316314</v>
      </c>
      <c r="R190" s="33">
        <f t="shared" si="17"/>
        <v>-17684.075799999991</v>
      </c>
      <c r="S190" s="63">
        <v>39569</v>
      </c>
    </row>
    <row r="191" spans="1:19">
      <c r="A191" s="71" t="s">
        <v>196</v>
      </c>
      <c r="B191" s="34">
        <v>2461.1999999999998</v>
      </c>
      <c r="C191" s="25">
        <v>274177.68</v>
      </c>
      <c r="D191" s="26">
        <v>54835.536</v>
      </c>
      <c r="E191" s="87">
        <v>139354.93400000001</v>
      </c>
      <c r="F191" s="86">
        <v>79987.210000000006</v>
      </c>
      <c r="G191" s="25">
        <v>38319.385976238729</v>
      </c>
      <c r="H191" s="124">
        <v>79987.210000000006</v>
      </c>
      <c r="I191" s="86">
        <v>125419.44060000002</v>
      </c>
      <c r="J191" s="47">
        <f t="shared" si="18"/>
        <v>243726.03657623875</v>
      </c>
      <c r="K191" s="30">
        <v>18753.753312000001</v>
      </c>
      <c r="L191" s="27">
        <v>31256.255519999999</v>
      </c>
      <c r="M191" s="27">
        <v>114743.35907999999</v>
      </c>
      <c r="N191" s="88">
        <v>5419</v>
      </c>
      <c r="O191" s="31">
        <v>7814.0638799999997</v>
      </c>
      <c r="P191" s="28">
        <f t="shared" si="19"/>
        <v>177986.43179200002</v>
      </c>
      <c r="Q191" s="32">
        <f t="shared" si="20"/>
        <v>65739.604784238734</v>
      </c>
      <c r="R191" s="33">
        <f t="shared" si="17"/>
        <v>-13935.493399999992</v>
      </c>
      <c r="S191" s="63">
        <v>28654.6</v>
      </c>
    </row>
    <row r="192" spans="1:19">
      <c r="A192" s="71" t="s">
        <v>197</v>
      </c>
      <c r="B192" s="34">
        <v>1210.0999999999999</v>
      </c>
      <c r="C192" s="25">
        <v>134805.14000000001</v>
      </c>
      <c r="D192" s="26">
        <v>26961.028000000006</v>
      </c>
      <c r="E192" s="87">
        <v>78849.722000000009</v>
      </c>
      <c r="F192" s="86">
        <v>28994.39</v>
      </c>
      <c r="G192" s="25">
        <v>18840.520465564154</v>
      </c>
      <c r="H192" s="124">
        <v>28994.39</v>
      </c>
      <c r="I192" s="86">
        <v>62658.28325234331</v>
      </c>
      <c r="J192" s="47">
        <f t="shared" si="18"/>
        <v>110493.19371790747</v>
      </c>
      <c r="K192" s="30">
        <v>9220.6715760000006</v>
      </c>
      <c r="L192" s="27">
        <v>15367.785960000003</v>
      </c>
      <c r="M192" s="27">
        <v>56415.951090000002</v>
      </c>
      <c r="N192" s="88">
        <v>19005</v>
      </c>
      <c r="O192" s="31">
        <v>3841.9464900000007</v>
      </c>
      <c r="P192" s="28">
        <f t="shared" si="19"/>
        <v>103851.35511600002</v>
      </c>
      <c r="Q192" s="32">
        <f t="shared" si="20"/>
        <v>6641.8386019074533</v>
      </c>
      <c r="R192" s="33">
        <f t="shared" si="17"/>
        <v>-16191.438747656699</v>
      </c>
      <c r="S192" s="63">
        <v>19041</v>
      </c>
    </row>
    <row r="193" spans="1:19">
      <c r="A193" s="71" t="s">
        <v>198</v>
      </c>
      <c r="B193" s="34">
        <v>1232.9000000000001</v>
      </c>
      <c r="C193" s="25">
        <v>137345.06</v>
      </c>
      <c r="D193" s="26">
        <v>27469.012000000002</v>
      </c>
      <c r="E193" s="87">
        <v>77527.347999999998</v>
      </c>
      <c r="F193" s="86">
        <v>32348.7</v>
      </c>
      <c r="G193" s="25">
        <v>19195.502588210929</v>
      </c>
      <c r="H193" s="124">
        <v>32348.7</v>
      </c>
      <c r="I193" s="86">
        <v>41274.305713907779</v>
      </c>
      <c r="J193" s="47">
        <f t="shared" si="18"/>
        <v>92818.508302118717</v>
      </c>
      <c r="K193" s="30">
        <v>9394.4021040000007</v>
      </c>
      <c r="L193" s="27">
        <v>15657.33684</v>
      </c>
      <c r="M193" s="27">
        <v>57478.907609999995</v>
      </c>
      <c r="N193" s="88">
        <v>30496</v>
      </c>
      <c r="O193" s="31">
        <v>3914.33421</v>
      </c>
      <c r="P193" s="28">
        <f t="shared" si="19"/>
        <v>116940.98076400001</v>
      </c>
      <c r="Q193" s="32">
        <f t="shared" si="20"/>
        <v>-24122.472461881291</v>
      </c>
      <c r="R193" s="33">
        <f t="shared" si="17"/>
        <v>-36253.042286092219</v>
      </c>
      <c r="S193" s="63">
        <v>14562</v>
      </c>
    </row>
    <row r="194" spans="1:19">
      <c r="A194" s="71" t="s">
        <v>199</v>
      </c>
      <c r="B194" s="34">
        <v>1310.3</v>
      </c>
      <c r="C194" s="25">
        <v>145967.42000000001</v>
      </c>
      <c r="D194" s="26">
        <v>29193.483999999997</v>
      </c>
      <c r="E194" s="87">
        <v>91518.065999999992</v>
      </c>
      <c r="F194" s="86">
        <v>25255.87</v>
      </c>
      <c r="G194" s="25">
        <v>20400.573478248662</v>
      </c>
      <c r="H194" s="124">
        <v>25255.87</v>
      </c>
      <c r="I194" s="86">
        <v>80374.531704628025</v>
      </c>
      <c r="J194" s="47">
        <f t="shared" si="18"/>
        <v>126030.97518287669</v>
      </c>
      <c r="K194" s="30">
        <v>9984.1715279999989</v>
      </c>
      <c r="L194" s="27">
        <v>16640.285879999999</v>
      </c>
      <c r="M194" s="27">
        <v>61087.365269999988</v>
      </c>
      <c r="N194" s="88">
        <v>6281</v>
      </c>
      <c r="O194" s="31">
        <v>4160.0714699999999</v>
      </c>
      <c r="P194" s="28">
        <f t="shared" si="19"/>
        <v>98152.894147999992</v>
      </c>
      <c r="Q194" s="32">
        <f t="shared" si="20"/>
        <v>27878.081034876697</v>
      </c>
      <c r="R194" s="33">
        <f t="shared" si="17"/>
        <v>-11143.534295371966</v>
      </c>
      <c r="S194" s="63">
        <v>23257</v>
      </c>
    </row>
    <row r="195" spans="1:19">
      <c r="A195" s="71" t="s">
        <v>200</v>
      </c>
      <c r="B195" s="34">
        <v>3227.4</v>
      </c>
      <c r="C195" s="25">
        <v>359532.36</v>
      </c>
      <c r="D195" s="26">
        <v>71906.471999999994</v>
      </c>
      <c r="E195" s="87">
        <v>193601.30799999996</v>
      </c>
      <c r="F195" s="86">
        <v>94024.58</v>
      </c>
      <c r="G195" s="25">
        <v>50248.653624131672</v>
      </c>
      <c r="H195" s="124">
        <v>94024.58</v>
      </c>
      <c r="I195" s="86">
        <v>136774.99507796371</v>
      </c>
      <c r="J195" s="47">
        <f t="shared" si="18"/>
        <v>281048.2287020954</v>
      </c>
      <c r="K195" s="30">
        <v>24592.013424000001</v>
      </c>
      <c r="L195" s="27">
        <v>40986.689039999997</v>
      </c>
      <c r="M195" s="27">
        <v>150464.29265999998</v>
      </c>
      <c r="N195" s="88">
        <v>32742</v>
      </c>
      <c r="O195" s="31">
        <v>10246.672259999999</v>
      </c>
      <c r="P195" s="28">
        <f t="shared" si="19"/>
        <v>259031.66738399997</v>
      </c>
      <c r="Q195" s="32">
        <f t="shared" si="20"/>
        <v>22016.561318095424</v>
      </c>
      <c r="R195" s="33">
        <f t="shared" si="17"/>
        <v>-56826.312922036246</v>
      </c>
      <c r="S195" s="63">
        <v>44708</v>
      </c>
    </row>
    <row r="196" spans="1:19">
      <c r="A196" s="71" t="s">
        <v>201</v>
      </c>
      <c r="B196" s="34">
        <v>3362.1</v>
      </c>
      <c r="C196" s="25">
        <v>374537.94</v>
      </c>
      <c r="D196" s="26">
        <v>74907.587999999989</v>
      </c>
      <c r="E196" s="87">
        <v>205846.02199999994</v>
      </c>
      <c r="F196" s="86">
        <v>93784.33</v>
      </c>
      <c r="G196" s="25">
        <v>52345.850638189593</v>
      </c>
      <c r="H196" s="124">
        <v>93784.33</v>
      </c>
      <c r="I196" s="86">
        <v>185261.41979999995</v>
      </c>
      <c r="J196" s="47">
        <f t="shared" si="18"/>
        <v>331391.60043818958</v>
      </c>
      <c r="K196" s="30">
        <v>25618.395095999997</v>
      </c>
      <c r="L196" s="27">
        <v>42697.325159999993</v>
      </c>
      <c r="M196" s="27">
        <v>156744.12788999997</v>
      </c>
      <c r="N196" s="88">
        <v>15309</v>
      </c>
      <c r="O196" s="31">
        <v>10674.331289999998</v>
      </c>
      <c r="P196" s="28">
        <f t="shared" si="19"/>
        <v>251043.17943599995</v>
      </c>
      <c r="Q196" s="32">
        <f t="shared" si="20"/>
        <v>80348.421002189629</v>
      </c>
      <c r="R196" s="33">
        <f t="shared" si="17"/>
        <v>-20584.602199999994</v>
      </c>
      <c r="S196" s="63">
        <v>49709</v>
      </c>
    </row>
    <row r="197" spans="1:19">
      <c r="A197" s="89" t="s">
        <v>202</v>
      </c>
      <c r="B197" s="34">
        <v>3005</v>
      </c>
      <c r="C197" s="25">
        <v>334757</v>
      </c>
      <c r="D197" s="26">
        <v>66951.399999999994</v>
      </c>
      <c r="E197" s="87">
        <v>207441.18</v>
      </c>
      <c r="F197" s="86">
        <v>60364.42</v>
      </c>
      <c r="G197" s="25">
        <v>46786.020989191202</v>
      </c>
      <c r="H197" s="124">
        <v>60364.42</v>
      </c>
      <c r="I197" s="86">
        <v>163890.46849550665</v>
      </c>
      <c r="J197" s="47">
        <f t="shared" si="18"/>
        <v>271040.90948469786</v>
      </c>
      <c r="K197" s="30">
        <v>22897.378800000002</v>
      </c>
      <c r="L197" s="27">
        <v>38162.298000000003</v>
      </c>
      <c r="M197" s="27">
        <v>140095.8045</v>
      </c>
      <c r="N197" s="88">
        <v>323</v>
      </c>
      <c r="O197" s="31">
        <v>9540.5745000000006</v>
      </c>
      <c r="P197" s="28">
        <f t="shared" si="19"/>
        <v>211019.0558</v>
      </c>
      <c r="Q197" s="32">
        <f t="shared" si="20"/>
        <v>60021.853684697853</v>
      </c>
      <c r="R197" s="33">
        <f t="shared" si="17"/>
        <v>-43550.711504493345</v>
      </c>
      <c r="S197" s="63">
        <v>922</v>
      </c>
    </row>
    <row r="198" spans="1:19">
      <c r="A198" s="90" t="s">
        <v>203</v>
      </c>
      <c r="B198" s="36">
        <v>3300</v>
      </c>
      <c r="C198" s="25">
        <v>367620</v>
      </c>
      <c r="D198" s="26">
        <v>73524</v>
      </c>
      <c r="E198" s="87">
        <v>187973.49</v>
      </c>
      <c r="F198" s="86">
        <v>106122.51</v>
      </c>
      <c r="G198" s="25">
        <v>51378.991435717464</v>
      </c>
      <c r="H198" s="124">
        <v>106122.51</v>
      </c>
      <c r="I198" s="86">
        <v>169176.141</v>
      </c>
      <c r="J198" s="47">
        <f t="shared" si="18"/>
        <v>326677.64243571745</v>
      </c>
      <c r="K198" s="30">
        <v>25145.208000000002</v>
      </c>
      <c r="L198" s="27">
        <v>41908.68</v>
      </c>
      <c r="M198" s="27">
        <v>153848.97</v>
      </c>
      <c r="N198" s="88">
        <v>59727</v>
      </c>
      <c r="O198" s="31">
        <v>10477.17</v>
      </c>
      <c r="P198" s="28">
        <f t="shared" si="19"/>
        <v>291107.02799999999</v>
      </c>
      <c r="Q198" s="32">
        <f t="shared" si="20"/>
        <v>35570.614435717463</v>
      </c>
      <c r="R198" s="33">
        <f t="shared" si="17"/>
        <v>-18797.348999999987</v>
      </c>
      <c r="S198" s="63">
        <v>42747</v>
      </c>
    </row>
    <row r="199" spans="1:19">
      <c r="A199" s="90" t="s">
        <v>204</v>
      </c>
      <c r="B199" s="36">
        <v>3237.1</v>
      </c>
      <c r="C199" s="25">
        <v>360612.94</v>
      </c>
      <c r="D199" s="26">
        <v>72122.587999999989</v>
      </c>
      <c r="E199" s="87">
        <v>217222.37199999997</v>
      </c>
      <c r="F199" s="86">
        <v>71267.98</v>
      </c>
      <c r="G199" s="25">
        <v>50399.676720169991</v>
      </c>
      <c r="H199" s="124">
        <v>71267.98</v>
      </c>
      <c r="I199" s="86">
        <v>195500.13479999997</v>
      </c>
      <c r="J199" s="47">
        <f t="shared" si="18"/>
        <v>317167.79152016994</v>
      </c>
      <c r="K199" s="30">
        <v>24665.925095999995</v>
      </c>
      <c r="L199" s="27">
        <v>41109.875159999996</v>
      </c>
      <c r="M199" s="27">
        <v>150916.51538999996</v>
      </c>
      <c r="N199" s="88">
        <v>4828</v>
      </c>
      <c r="O199" s="31">
        <v>10277.468789999999</v>
      </c>
      <c r="P199" s="28">
        <f t="shared" si="19"/>
        <v>231797.78443599996</v>
      </c>
      <c r="Q199" s="32">
        <f t="shared" si="20"/>
        <v>85370.007084169978</v>
      </c>
      <c r="R199" s="33">
        <f t="shared" si="17"/>
        <v>-21722.237200000003</v>
      </c>
      <c r="S199" s="63">
        <v>47144</v>
      </c>
    </row>
    <row r="200" spans="1:19">
      <c r="A200" s="90" t="s">
        <v>205</v>
      </c>
      <c r="B200" s="36">
        <v>3050.8</v>
      </c>
      <c r="C200" s="25">
        <v>339859.12</v>
      </c>
      <c r="D200" s="26">
        <v>67971.824000000008</v>
      </c>
      <c r="E200" s="87">
        <v>142380.44599999997</v>
      </c>
      <c r="F200" s="86">
        <v>129506.85</v>
      </c>
      <c r="G200" s="25">
        <v>47499.099112753589</v>
      </c>
      <c r="H200" s="124">
        <v>129506.85</v>
      </c>
      <c r="I200" s="86">
        <v>120113.35739250103</v>
      </c>
      <c r="J200" s="47">
        <f t="shared" si="18"/>
        <v>297119.30650525459</v>
      </c>
      <c r="K200" s="30">
        <v>23246.363808000002</v>
      </c>
      <c r="L200" s="27">
        <v>38743.939680000003</v>
      </c>
      <c r="M200" s="27">
        <v>142231.04171999998</v>
      </c>
      <c r="N200" s="88">
        <v>26202</v>
      </c>
      <c r="O200" s="31">
        <v>9685.9849200000008</v>
      </c>
      <c r="P200" s="28">
        <f t="shared" si="19"/>
        <v>240109.330128</v>
      </c>
      <c r="Q200" s="32">
        <f t="shared" si="20"/>
        <v>57009.976377254585</v>
      </c>
      <c r="R200" s="33">
        <f t="shared" si="17"/>
        <v>-22267.088607498939</v>
      </c>
      <c r="S200" s="63">
        <v>26422</v>
      </c>
    </row>
    <row r="201" spans="1:19">
      <c r="A201" s="71" t="s">
        <v>206</v>
      </c>
      <c r="B201" s="34">
        <v>952.4</v>
      </c>
      <c r="C201" s="25">
        <v>106097.36</v>
      </c>
      <c r="D201" s="26">
        <v>21219.471999999998</v>
      </c>
      <c r="E201" s="87">
        <v>59994.207999999991</v>
      </c>
      <c r="F201" s="86">
        <v>24883.68</v>
      </c>
      <c r="G201" s="25">
        <v>14828.288316174941</v>
      </c>
      <c r="H201" s="124">
        <v>24883.68</v>
      </c>
      <c r="I201" s="86">
        <v>53994.787199999992</v>
      </c>
      <c r="J201" s="47">
        <f t="shared" si="18"/>
        <v>93706.755516174933</v>
      </c>
      <c r="K201" s="30">
        <v>7257.0594239999991</v>
      </c>
      <c r="L201" s="27">
        <v>12095.099039999999</v>
      </c>
      <c r="M201" s="27">
        <v>44401.745159999991</v>
      </c>
      <c r="N201" s="88">
        <v>6972</v>
      </c>
      <c r="O201" s="31">
        <v>3023.7747599999998</v>
      </c>
      <c r="P201" s="28">
        <f t="shared" si="19"/>
        <v>73749.678383999999</v>
      </c>
      <c r="Q201" s="32">
        <f t="shared" si="20"/>
        <v>19957.077132174934</v>
      </c>
      <c r="R201" s="33">
        <f t="shared" si="17"/>
        <v>-5999.4207999999999</v>
      </c>
      <c r="S201" s="63">
        <v>9804</v>
      </c>
    </row>
    <row r="202" spans="1:19">
      <c r="A202" s="71" t="s">
        <v>207</v>
      </c>
      <c r="B202" s="34">
        <v>2100.8000000000002</v>
      </c>
      <c r="C202" s="25">
        <v>234029.12</v>
      </c>
      <c r="D202" s="26">
        <v>46805.824000000001</v>
      </c>
      <c r="E202" s="87">
        <v>129438.496</v>
      </c>
      <c r="F202" s="86">
        <v>57784.800000000003</v>
      </c>
      <c r="G202" s="25">
        <v>32708.177335804619</v>
      </c>
      <c r="H202" s="124">
        <v>57784.800000000003</v>
      </c>
      <c r="I202" s="86">
        <v>116494.6464</v>
      </c>
      <c r="J202" s="47">
        <f t="shared" si="18"/>
        <v>206987.62373580463</v>
      </c>
      <c r="K202" s="30">
        <v>16007.591808000001</v>
      </c>
      <c r="L202" s="27">
        <v>26679.319680000001</v>
      </c>
      <c r="M202" s="27">
        <v>97941.186719999998</v>
      </c>
      <c r="N202" s="88">
        <v>50837</v>
      </c>
      <c r="O202" s="31">
        <v>6669.8299200000001</v>
      </c>
      <c r="P202" s="28">
        <f t="shared" si="19"/>
        <v>198134.928128</v>
      </c>
      <c r="Q202" s="32">
        <f t="shared" si="20"/>
        <v>8852.6956078046351</v>
      </c>
      <c r="R202" s="33">
        <f t="shared" si="17"/>
        <v>-12943.849600000001</v>
      </c>
      <c r="S202" s="63">
        <v>30160</v>
      </c>
    </row>
    <row r="203" spans="1:19">
      <c r="A203" s="71" t="s">
        <v>208</v>
      </c>
      <c r="B203" s="34">
        <v>1556</v>
      </c>
      <c r="C203" s="25">
        <v>173338.4</v>
      </c>
      <c r="D203" s="26">
        <v>34667.68</v>
      </c>
      <c r="E203" s="87">
        <v>100067.44</v>
      </c>
      <c r="F203" s="86">
        <v>38603.279999999999</v>
      </c>
      <c r="G203" s="25">
        <v>24225.972931507989</v>
      </c>
      <c r="H203" s="124">
        <v>38603.279999999999</v>
      </c>
      <c r="I203" s="86">
        <v>8720.6098100007166</v>
      </c>
      <c r="J203" s="47">
        <f t="shared" si="18"/>
        <v>71549.86274150871</v>
      </c>
      <c r="K203" s="30">
        <v>11856.346560000002</v>
      </c>
      <c r="L203" s="27">
        <v>19760.577600000004</v>
      </c>
      <c r="M203" s="27">
        <v>72542.1204</v>
      </c>
      <c r="N203" s="88">
        <v>19101</v>
      </c>
      <c r="O203" s="31">
        <v>4940.144400000001</v>
      </c>
      <c r="P203" s="28">
        <f t="shared" si="19"/>
        <v>128200.18896000001</v>
      </c>
      <c r="Q203" s="32">
        <f t="shared" si="20"/>
        <v>-56650.326218491304</v>
      </c>
      <c r="R203" s="33">
        <f t="shared" si="17"/>
        <v>-91346.83018999928</v>
      </c>
      <c r="S203" s="63">
        <v>19941</v>
      </c>
    </row>
    <row r="204" spans="1:19">
      <c r="A204" s="91" t="s">
        <v>209</v>
      </c>
      <c r="B204" s="92">
        <v>107.2</v>
      </c>
      <c r="C204" s="25">
        <v>11942.08</v>
      </c>
      <c r="D204" s="26">
        <v>2388.4160000000006</v>
      </c>
      <c r="E204" s="87">
        <v>9553.6640000000007</v>
      </c>
      <c r="F204" s="86">
        <v>0</v>
      </c>
      <c r="G204" s="25">
        <v>1669.0387520936101</v>
      </c>
      <c r="H204" s="124">
        <v>0</v>
      </c>
      <c r="I204" s="86">
        <v>0</v>
      </c>
      <c r="J204" s="47">
        <f t="shared" si="18"/>
        <v>1669.0387520936101</v>
      </c>
      <c r="K204" s="30">
        <v>816.83827200000019</v>
      </c>
      <c r="L204" s="27">
        <v>1361.3971200000003</v>
      </c>
      <c r="M204" s="27">
        <v>4997.7604800000008</v>
      </c>
      <c r="N204" s="88"/>
      <c r="O204" s="31">
        <v>340.34928000000008</v>
      </c>
      <c r="P204" s="28">
        <f t="shared" si="19"/>
        <v>7516.3451520000017</v>
      </c>
      <c r="Q204" s="32">
        <f t="shared" si="20"/>
        <v>-5847.3063999063916</v>
      </c>
      <c r="R204" s="33">
        <f t="shared" si="17"/>
        <v>-9553.6640000000007</v>
      </c>
      <c r="S204" s="63">
        <v>0</v>
      </c>
    </row>
    <row r="205" spans="1:19">
      <c r="A205" s="71" t="s">
        <v>210</v>
      </c>
      <c r="B205" s="34">
        <v>71.900000000000006</v>
      </c>
      <c r="C205" s="25">
        <v>8009.66</v>
      </c>
      <c r="D205" s="26">
        <v>1601.932</v>
      </c>
      <c r="E205" s="87">
        <v>6263.7280000000001</v>
      </c>
      <c r="F205" s="86">
        <v>144</v>
      </c>
      <c r="G205" s="25">
        <v>1119.4392376448743</v>
      </c>
      <c r="H205" s="124">
        <v>144</v>
      </c>
      <c r="I205" s="86">
        <v>311.69145258112172</v>
      </c>
      <c r="J205" s="47">
        <f t="shared" si="18"/>
        <v>1575.130690225996</v>
      </c>
      <c r="K205" s="30">
        <v>547.86074399999995</v>
      </c>
      <c r="L205" s="27">
        <v>913.10123999999996</v>
      </c>
      <c r="M205" s="27">
        <v>3352.0427099999997</v>
      </c>
      <c r="N205" s="88"/>
      <c r="O205" s="31">
        <v>228.27530999999999</v>
      </c>
      <c r="P205" s="28">
        <f t="shared" si="19"/>
        <v>5041.2800039999993</v>
      </c>
      <c r="Q205" s="32">
        <f t="shared" si="20"/>
        <v>-3466.1493137740035</v>
      </c>
      <c r="R205" s="33">
        <f t="shared" ref="R205:R252" si="21">I205-E205</f>
        <v>-5952.0365474188784</v>
      </c>
      <c r="S205" s="63">
        <v>716</v>
      </c>
    </row>
    <row r="206" spans="1:19">
      <c r="A206" s="71" t="s">
        <v>211</v>
      </c>
      <c r="B206" s="34">
        <v>72.2</v>
      </c>
      <c r="C206" s="25">
        <v>8043.08</v>
      </c>
      <c r="D206" s="26">
        <v>1608.616</v>
      </c>
      <c r="E206" s="87">
        <v>6434.4639999999999</v>
      </c>
      <c r="F206" s="86">
        <v>0</v>
      </c>
      <c r="G206" s="25">
        <v>1124.1100550481215</v>
      </c>
      <c r="H206" s="124">
        <v>0</v>
      </c>
      <c r="I206" s="86">
        <v>323.05840838435466</v>
      </c>
      <c r="J206" s="47">
        <f t="shared" si="18"/>
        <v>1447.1684634324761</v>
      </c>
      <c r="K206" s="30">
        <v>550.14667199999997</v>
      </c>
      <c r="L206" s="27">
        <v>916.91111999999998</v>
      </c>
      <c r="M206" s="27">
        <v>3366.02898</v>
      </c>
      <c r="N206" s="88"/>
      <c r="O206" s="31">
        <v>229.22778</v>
      </c>
      <c r="P206" s="28">
        <f t="shared" si="19"/>
        <v>5062.3145519999998</v>
      </c>
      <c r="Q206" s="32">
        <f t="shared" si="20"/>
        <v>-3615.1460885675237</v>
      </c>
      <c r="R206" s="33">
        <f t="shared" si="21"/>
        <v>-6111.4055916156449</v>
      </c>
      <c r="S206" s="63">
        <v>841</v>
      </c>
    </row>
    <row r="207" spans="1:19">
      <c r="A207" s="71" t="s">
        <v>212</v>
      </c>
      <c r="B207" s="34">
        <v>73.400000000000006</v>
      </c>
      <c r="C207" s="25">
        <v>8176.76</v>
      </c>
      <c r="D207" s="26">
        <v>1635.3520000000001</v>
      </c>
      <c r="E207" s="87">
        <v>3169.4080000000004</v>
      </c>
      <c r="F207" s="86">
        <v>3372</v>
      </c>
      <c r="G207" s="25">
        <v>1142.7933246611096</v>
      </c>
      <c r="H207" s="124">
        <v>3372</v>
      </c>
      <c r="I207" s="86">
        <v>315.33949449906891</v>
      </c>
      <c r="J207" s="47">
        <f t="shared" si="18"/>
        <v>4830.1328191601788</v>
      </c>
      <c r="K207" s="30">
        <v>559.29038400000002</v>
      </c>
      <c r="L207" s="27">
        <v>932.15064000000007</v>
      </c>
      <c r="M207" s="27">
        <v>3421.97406</v>
      </c>
      <c r="N207" s="88">
        <v>2673</v>
      </c>
      <c r="O207" s="31">
        <v>233.03766000000002</v>
      </c>
      <c r="P207" s="28">
        <f t="shared" si="19"/>
        <v>7819.4527440000002</v>
      </c>
      <c r="Q207" s="32">
        <f t="shared" si="20"/>
        <v>-2989.3199248398214</v>
      </c>
      <c r="R207" s="33">
        <f t="shared" si="21"/>
        <v>-2854.0685055009317</v>
      </c>
      <c r="S207" s="63">
        <v>848</v>
      </c>
    </row>
    <row r="208" spans="1:19">
      <c r="A208" s="71" t="s">
        <v>213</v>
      </c>
      <c r="B208" s="34">
        <v>67.2</v>
      </c>
      <c r="C208" s="25">
        <v>7486.08</v>
      </c>
      <c r="D208" s="26">
        <v>1497.2160000000003</v>
      </c>
      <c r="E208" s="87">
        <v>2876.3040000000005</v>
      </c>
      <c r="F208" s="86">
        <v>3112.56</v>
      </c>
      <c r="G208" s="25">
        <v>1046.2630983273377</v>
      </c>
      <c r="H208" s="124">
        <v>3112.56</v>
      </c>
      <c r="I208" s="86">
        <v>23.212005356383962</v>
      </c>
      <c r="J208" s="47">
        <f t="shared" si="18"/>
        <v>4182.0351036837219</v>
      </c>
      <c r="K208" s="30">
        <v>512.0478720000001</v>
      </c>
      <c r="L208" s="27">
        <v>853.41312000000016</v>
      </c>
      <c r="M208" s="27">
        <v>3132.9244800000001</v>
      </c>
      <c r="N208" s="88"/>
      <c r="O208" s="31">
        <v>213.35328000000004</v>
      </c>
      <c r="P208" s="28">
        <f t="shared" si="19"/>
        <v>4711.7387520000002</v>
      </c>
      <c r="Q208" s="32">
        <f t="shared" si="20"/>
        <v>-529.7036483162783</v>
      </c>
      <c r="R208" s="33">
        <f t="shared" si="21"/>
        <v>-2853.0919946436165</v>
      </c>
      <c r="S208" s="63">
        <v>300</v>
      </c>
    </row>
    <row r="209" spans="1:19">
      <c r="A209" s="72" t="s">
        <v>214</v>
      </c>
      <c r="B209" s="34">
        <v>64.900000000000006</v>
      </c>
      <c r="C209" s="25">
        <v>7229.86</v>
      </c>
      <c r="D209" s="26">
        <v>1445.9720000000002</v>
      </c>
      <c r="E209" s="87">
        <v>5783.8880000000008</v>
      </c>
      <c r="F209" s="86">
        <v>0</v>
      </c>
      <c r="G209" s="25">
        <v>1010.4534982357769</v>
      </c>
      <c r="H209" s="124">
        <v>0</v>
      </c>
      <c r="I209" s="86">
        <v>18.498309025804375</v>
      </c>
      <c r="J209" s="47">
        <f t="shared" si="18"/>
        <v>1028.9518072615813</v>
      </c>
      <c r="K209" s="30">
        <v>494.52242400000006</v>
      </c>
      <c r="L209" s="27">
        <v>824.20404000000008</v>
      </c>
      <c r="M209" s="27">
        <v>3025.69641</v>
      </c>
      <c r="N209" s="88"/>
      <c r="O209" s="31">
        <v>206.05101000000002</v>
      </c>
      <c r="P209" s="28">
        <f t="shared" si="19"/>
        <v>4550.473884</v>
      </c>
      <c r="Q209" s="32">
        <f t="shared" si="20"/>
        <v>-3521.5220767384189</v>
      </c>
      <c r="R209" s="33">
        <f t="shared" si="21"/>
        <v>-5765.3896909741961</v>
      </c>
      <c r="S209" s="63">
        <v>0</v>
      </c>
    </row>
    <row r="210" spans="1:19">
      <c r="A210" s="72" t="s">
        <v>215</v>
      </c>
      <c r="B210" s="34">
        <v>421.4</v>
      </c>
      <c r="C210" s="25">
        <v>46943.96</v>
      </c>
      <c r="D210" s="26">
        <v>9388.7919999999995</v>
      </c>
      <c r="E210" s="87">
        <v>35417.727999999988</v>
      </c>
      <c r="F210" s="86">
        <v>2137.44</v>
      </c>
      <c r="G210" s="25">
        <v>6560.9415124276775</v>
      </c>
      <c r="H210" s="124">
        <v>2137.44</v>
      </c>
      <c r="I210" s="86">
        <v>617.8319089848377</v>
      </c>
      <c r="J210" s="47">
        <f t="shared" si="18"/>
        <v>9316.2134214125144</v>
      </c>
      <c r="K210" s="30">
        <v>3210.9668639999995</v>
      </c>
      <c r="L210" s="27">
        <v>5351.6114399999997</v>
      </c>
      <c r="M210" s="27">
        <v>19646.047259999996</v>
      </c>
      <c r="N210" s="88">
        <v>1537</v>
      </c>
      <c r="O210" s="31">
        <v>1337.9028599999999</v>
      </c>
      <c r="P210" s="28">
        <f t="shared" si="19"/>
        <v>31083.528423999993</v>
      </c>
      <c r="Q210" s="32">
        <f t="shared" si="20"/>
        <v>-21767.315002587478</v>
      </c>
      <c r="R210" s="33">
        <f t="shared" si="21"/>
        <v>-34799.896091015151</v>
      </c>
      <c r="S210" s="63">
        <v>636</v>
      </c>
    </row>
    <row r="211" spans="1:19">
      <c r="A211" s="72" t="s">
        <v>216</v>
      </c>
      <c r="B211" s="34">
        <v>1129</v>
      </c>
      <c r="C211" s="25">
        <v>125770.6</v>
      </c>
      <c r="D211" s="26">
        <v>25154.12</v>
      </c>
      <c r="E211" s="87">
        <v>94512.2</v>
      </c>
      <c r="F211" s="86">
        <v>6104.28</v>
      </c>
      <c r="G211" s="25">
        <v>17577.842827553035</v>
      </c>
      <c r="H211" s="124">
        <v>6104.28</v>
      </c>
      <c r="I211" s="86">
        <v>1086.4864941738706</v>
      </c>
      <c r="J211" s="47">
        <f t="shared" si="18"/>
        <v>24768.609321726904</v>
      </c>
      <c r="K211" s="30">
        <v>8602.7090400000016</v>
      </c>
      <c r="L211" s="27">
        <v>14337.848400000001</v>
      </c>
      <c r="M211" s="27">
        <v>52634.996100000004</v>
      </c>
      <c r="N211" s="88"/>
      <c r="O211" s="31">
        <v>3584.4621000000002</v>
      </c>
      <c r="P211" s="28">
        <f t="shared" si="19"/>
        <v>79160.015639999998</v>
      </c>
      <c r="Q211" s="32">
        <f t="shared" si="20"/>
        <v>-54391.40631827309</v>
      </c>
      <c r="R211" s="33">
        <f t="shared" si="21"/>
        <v>-93425.713505826134</v>
      </c>
      <c r="S211" s="63">
        <v>1851</v>
      </c>
    </row>
    <row r="212" spans="1:19">
      <c r="A212" s="72" t="s">
        <v>217</v>
      </c>
      <c r="B212" s="34">
        <v>515.1</v>
      </c>
      <c r="C212" s="25">
        <v>57382.14</v>
      </c>
      <c r="D212" s="26">
        <v>11476.428</v>
      </c>
      <c r="E212" s="87">
        <v>37144.271999999997</v>
      </c>
      <c r="F212" s="86">
        <v>8761.44</v>
      </c>
      <c r="G212" s="25">
        <v>8019.7934813751708</v>
      </c>
      <c r="H212" s="124">
        <v>8761.44</v>
      </c>
      <c r="I212" s="86">
        <v>1247.0648698050725</v>
      </c>
      <c r="J212" s="47">
        <f t="shared" si="18"/>
        <v>18028.298351180245</v>
      </c>
      <c r="K212" s="30">
        <v>3924.9383760000001</v>
      </c>
      <c r="L212" s="27">
        <v>6541.5639600000004</v>
      </c>
      <c r="M212" s="27">
        <v>24014.425589999999</v>
      </c>
      <c r="N212" s="88">
        <v>14908</v>
      </c>
      <c r="O212" s="31">
        <v>1635.3909900000001</v>
      </c>
      <c r="P212" s="28">
        <f t="shared" si="19"/>
        <v>51024.318915999997</v>
      </c>
      <c r="Q212" s="32">
        <f t="shared" si="20"/>
        <v>-32996.020564819752</v>
      </c>
      <c r="R212" s="33">
        <f t="shared" si="21"/>
        <v>-35897.207130194925</v>
      </c>
      <c r="S212" s="63">
        <v>1481</v>
      </c>
    </row>
    <row r="213" spans="1:19">
      <c r="A213" s="72" t="s">
        <v>218</v>
      </c>
      <c r="B213" s="34">
        <v>37.700000000000003</v>
      </c>
      <c r="C213" s="25">
        <v>4199.78</v>
      </c>
      <c r="D213" s="26">
        <v>839.95600000000013</v>
      </c>
      <c r="E213" s="87">
        <v>3359.8240000000005</v>
      </c>
      <c r="F213" s="86">
        <v>0</v>
      </c>
      <c r="G213" s="25">
        <v>586.9660536747117</v>
      </c>
      <c r="H213" s="124">
        <v>0</v>
      </c>
      <c r="I213" s="86">
        <v>69.660270044304141</v>
      </c>
      <c r="J213" s="47">
        <f t="shared" si="18"/>
        <v>656.62632371901589</v>
      </c>
      <c r="K213" s="30">
        <v>287.26495200000005</v>
      </c>
      <c r="L213" s="27">
        <v>478.77492000000007</v>
      </c>
      <c r="M213" s="27">
        <v>1757.6079300000001</v>
      </c>
      <c r="N213" s="88">
        <v>493</v>
      </c>
      <c r="O213" s="31">
        <v>119.69373000000002</v>
      </c>
      <c r="P213" s="28">
        <f t="shared" si="19"/>
        <v>3136.3415319999999</v>
      </c>
      <c r="Q213" s="32">
        <f t="shared" si="20"/>
        <v>-2479.7152082809839</v>
      </c>
      <c r="R213" s="33">
        <f t="shared" si="21"/>
        <v>-3290.1637299556965</v>
      </c>
      <c r="S213" s="63">
        <v>0</v>
      </c>
    </row>
    <row r="214" spans="1:19">
      <c r="A214" s="72" t="s">
        <v>219</v>
      </c>
      <c r="B214" s="34">
        <v>1099.8</v>
      </c>
      <c r="C214" s="25">
        <v>122517.72</v>
      </c>
      <c r="D214" s="26">
        <v>24503.543999999998</v>
      </c>
      <c r="E214" s="87">
        <v>84360.215999999986</v>
      </c>
      <c r="F214" s="86">
        <v>13653.96</v>
      </c>
      <c r="G214" s="25">
        <v>17123.216600303655</v>
      </c>
      <c r="H214" s="124">
        <v>13653.96</v>
      </c>
      <c r="I214" s="86">
        <v>4148.383140748504</v>
      </c>
      <c r="J214" s="47">
        <f t="shared" si="18"/>
        <v>34925.559741052159</v>
      </c>
      <c r="K214" s="30">
        <v>8380.2120479999994</v>
      </c>
      <c r="L214" s="27">
        <v>13967.020079999998</v>
      </c>
      <c r="M214" s="27">
        <v>51273.665819999995</v>
      </c>
      <c r="N214" s="88">
        <v>3878</v>
      </c>
      <c r="O214" s="31">
        <v>3491.7550199999996</v>
      </c>
      <c r="P214" s="28">
        <f t="shared" si="19"/>
        <v>80990.652967999995</v>
      </c>
      <c r="Q214" s="32">
        <f t="shared" si="20"/>
        <v>-46065.093226947836</v>
      </c>
      <c r="R214" s="33">
        <f t="shared" si="21"/>
        <v>-80211.832859251488</v>
      </c>
      <c r="S214" s="63">
        <v>9124</v>
      </c>
    </row>
    <row r="215" spans="1:19">
      <c r="A215" s="72" t="s">
        <v>220</v>
      </c>
      <c r="B215" s="34">
        <v>377.7</v>
      </c>
      <c r="C215" s="25">
        <v>42075.78</v>
      </c>
      <c r="D215" s="26">
        <v>8415.1560000000009</v>
      </c>
      <c r="E215" s="87">
        <v>30562.703999999998</v>
      </c>
      <c r="F215" s="86">
        <v>3097.92</v>
      </c>
      <c r="G215" s="25">
        <v>5880.5591106880265</v>
      </c>
      <c r="H215" s="124">
        <v>3097.92</v>
      </c>
      <c r="I215" s="86">
        <v>1142.7100229990342</v>
      </c>
      <c r="J215" s="47">
        <f t="shared" si="18"/>
        <v>10121.189133687059</v>
      </c>
      <c r="K215" s="30">
        <v>2877.9833520000002</v>
      </c>
      <c r="L215" s="27">
        <v>4796.6389200000003</v>
      </c>
      <c r="M215" s="27">
        <v>17608.713929999998</v>
      </c>
      <c r="N215" s="88"/>
      <c r="O215" s="31">
        <v>1199.1597300000001</v>
      </c>
      <c r="P215" s="28">
        <f t="shared" si="19"/>
        <v>26482.495931999998</v>
      </c>
      <c r="Q215" s="32">
        <f t="shared" si="20"/>
        <v>-16361.306798312939</v>
      </c>
      <c r="R215" s="33">
        <f t="shared" si="21"/>
        <v>-29419.993977000962</v>
      </c>
      <c r="S215" s="63">
        <v>0</v>
      </c>
    </row>
    <row r="216" spans="1:19">
      <c r="A216" s="72" t="s">
        <v>221</v>
      </c>
      <c r="B216" s="34">
        <v>184.9</v>
      </c>
      <c r="C216" s="25">
        <v>20597.86</v>
      </c>
      <c r="D216" s="26">
        <v>4119.5720000000001</v>
      </c>
      <c r="E216" s="87">
        <v>14493.728000000001</v>
      </c>
      <c r="F216" s="86">
        <v>1984.56</v>
      </c>
      <c r="G216" s="25">
        <v>2878.7804595345938</v>
      </c>
      <c r="H216" s="124">
        <v>1984.56</v>
      </c>
      <c r="I216" s="86">
        <v>210.30655163371227</v>
      </c>
      <c r="J216" s="47">
        <f t="shared" si="18"/>
        <v>5073.6470111683057</v>
      </c>
      <c r="K216" s="30">
        <v>1408.893624</v>
      </c>
      <c r="L216" s="27">
        <v>2348.1560400000003</v>
      </c>
      <c r="M216" s="27">
        <v>8620.2044100000003</v>
      </c>
      <c r="N216" s="88">
        <v>15970</v>
      </c>
      <c r="O216" s="31">
        <v>587.03901000000008</v>
      </c>
      <c r="P216" s="28">
        <f t="shared" si="19"/>
        <v>28934.293084000001</v>
      </c>
      <c r="Q216" s="32">
        <f t="shared" si="20"/>
        <v>-23860.646072831696</v>
      </c>
      <c r="R216" s="33">
        <f t="shared" si="21"/>
        <v>-14283.421448366289</v>
      </c>
      <c r="S216" s="63">
        <v>0</v>
      </c>
    </row>
    <row r="217" spans="1:19">
      <c r="A217" s="72" t="s">
        <v>222</v>
      </c>
      <c r="B217" s="34">
        <v>238.3</v>
      </c>
      <c r="C217" s="25">
        <v>26546.62</v>
      </c>
      <c r="D217" s="26">
        <v>5309.3240000000005</v>
      </c>
      <c r="E217" s="87">
        <v>18967.376000000004</v>
      </c>
      <c r="F217" s="86">
        <v>2269.92</v>
      </c>
      <c r="G217" s="25">
        <v>3710.1859573125671</v>
      </c>
      <c r="H217" s="124">
        <v>2269.92</v>
      </c>
      <c r="I217" s="86">
        <v>681.49019983003939</v>
      </c>
      <c r="J217" s="47">
        <f t="shared" si="18"/>
        <v>6661.5961571426069</v>
      </c>
      <c r="K217" s="30">
        <v>1815.7888080000002</v>
      </c>
      <c r="L217" s="27">
        <v>3026.3146800000004</v>
      </c>
      <c r="M217" s="27">
        <v>11109.760470000001</v>
      </c>
      <c r="N217" s="88"/>
      <c r="O217" s="31">
        <v>756.5786700000001</v>
      </c>
      <c r="P217" s="28">
        <f t="shared" si="19"/>
        <v>16708.442628000004</v>
      </c>
      <c r="Q217" s="32">
        <f t="shared" si="20"/>
        <v>-10046.846470857397</v>
      </c>
      <c r="R217" s="33">
        <f t="shared" si="21"/>
        <v>-18285.885800169963</v>
      </c>
      <c r="S217" s="63">
        <v>2421.65</v>
      </c>
    </row>
    <row r="218" spans="1:19">
      <c r="A218" s="72" t="s">
        <v>223</v>
      </c>
      <c r="B218" s="34">
        <v>202.6</v>
      </c>
      <c r="C218" s="25">
        <v>22569.64</v>
      </c>
      <c r="D218" s="26">
        <v>4513.9279999999999</v>
      </c>
      <c r="E218" s="87">
        <v>18055.712</v>
      </c>
      <c r="F218" s="86">
        <v>0</v>
      </c>
      <c r="G218" s="25">
        <v>3154.3586863261689</v>
      </c>
      <c r="H218" s="124">
        <v>0</v>
      </c>
      <c r="I218" s="86">
        <v>542.82942214668981</v>
      </c>
      <c r="J218" s="47">
        <f t="shared" si="18"/>
        <v>3697.1881084728589</v>
      </c>
      <c r="K218" s="30">
        <v>1543.7633760000001</v>
      </c>
      <c r="L218" s="27">
        <v>2572.93896</v>
      </c>
      <c r="M218" s="27">
        <v>9445.3943399999989</v>
      </c>
      <c r="N218" s="88"/>
      <c r="O218" s="31">
        <v>643.23473999999999</v>
      </c>
      <c r="P218" s="28">
        <f t="shared" si="19"/>
        <v>14205.331415999999</v>
      </c>
      <c r="Q218" s="32">
        <f t="shared" si="20"/>
        <v>-10508.14330752714</v>
      </c>
      <c r="R218" s="33">
        <f t="shared" si="21"/>
        <v>-17512.88257785331</v>
      </c>
      <c r="S218" s="63">
        <v>0</v>
      </c>
    </row>
    <row r="219" spans="1:19">
      <c r="A219" s="72" t="s">
        <v>224</v>
      </c>
      <c r="B219" s="34">
        <v>191.1</v>
      </c>
      <c r="C219" s="25">
        <v>21288.54</v>
      </c>
      <c r="D219" s="26">
        <v>4257.7080000000005</v>
      </c>
      <c r="E219" s="87">
        <v>17030.832000000002</v>
      </c>
      <c r="F219" s="86">
        <v>0</v>
      </c>
      <c r="G219" s="25">
        <v>2975.3106858683659</v>
      </c>
      <c r="H219" s="124">
        <v>0</v>
      </c>
      <c r="I219" s="86">
        <v>43.915268941898731</v>
      </c>
      <c r="J219" s="47">
        <f t="shared" si="18"/>
        <v>3019.2259548102647</v>
      </c>
      <c r="K219" s="30">
        <v>1456.1361360000001</v>
      </c>
      <c r="L219" s="27">
        <v>2426.89356</v>
      </c>
      <c r="M219" s="27">
        <v>8909.2539899999992</v>
      </c>
      <c r="N219" s="88"/>
      <c r="O219" s="31">
        <v>606.72338999999999</v>
      </c>
      <c r="P219" s="28">
        <f t="shared" si="19"/>
        <v>13399.007075999998</v>
      </c>
      <c r="Q219" s="32">
        <f t="shared" si="20"/>
        <v>-10379.781121189733</v>
      </c>
      <c r="R219" s="33">
        <f t="shared" si="21"/>
        <v>-16986.916731058103</v>
      </c>
      <c r="S219" s="63">
        <v>0</v>
      </c>
    </row>
    <row r="220" spans="1:19">
      <c r="A220" s="72" t="s">
        <v>225</v>
      </c>
      <c r="B220" s="34">
        <v>193.9</v>
      </c>
      <c r="C220" s="25">
        <v>21600.46</v>
      </c>
      <c r="D220" s="26">
        <v>4320.0919999999996</v>
      </c>
      <c r="E220" s="87">
        <v>17280.367999999999</v>
      </c>
      <c r="F220" s="86">
        <v>0</v>
      </c>
      <c r="G220" s="25">
        <v>3018.9049816320044</v>
      </c>
      <c r="H220" s="124">
        <v>0</v>
      </c>
      <c r="I220" s="86">
        <v>673.96658487856121</v>
      </c>
      <c r="J220" s="47">
        <f t="shared" si="18"/>
        <v>3692.8715665105656</v>
      </c>
      <c r="K220" s="30">
        <v>1477.471464</v>
      </c>
      <c r="L220" s="27">
        <v>2462.45244</v>
      </c>
      <c r="M220" s="27">
        <v>9039.7925099999993</v>
      </c>
      <c r="N220" s="88"/>
      <c r="O220" s="31">
        <v>615.61311000000001</v>
      </c>
      <c r="P220" s="28">
        <f t="shared" si="19"/>
        <v>13595.329523999999</v>
      </c>
      <c r="Q220" s="32">
        <f t="shared" si="20"/>
        <v>-9902.4579574894342</v>
      </c>
      <c r="R220" s="33">
        <f t="shared" si="21"/>
        <v>-16606.401415121436</v>
      </c>
      <c r="S220" s="63">
        <v>0</v>
      </c>
    </row>
    <row r="221" spans="1:19">
      <c r="A221" s="72" t="s">
        <v>226</v>
      </c>
      <c r="B221" s="34">
        <v>137</v>
      </c>
      <c r="C221" s="25">
        <v>15261.8</v>
      </c>
      <c r="D221" s="26">
        <v>3052.36</v>
      </c>
      <c r="E221" s="87">
        <v>11570.2</v>
      </c>
      <c r="F221" s="86">
        <v>639.24</v>
      </c>
      <c r="G221" s="25">
        <v>2133.0066141494826</v>
      </c>
      <c r="H221" s="124">
        <v>639.24</v>
      </c>
      <c r="I221" s="86">
        <v>694.96306961007258</v>
      </c>
      <c r="J221" s="47">
        <f t="shared" si="18"/>
        <v>3467.209683759555</v>
      </c>
      <c r="K221" s="30">
        <v>1043.9071200000001</v>
      </c>
      <c r="L221" s="27">
        <v>1739.8452</v>
      </c>
      <c r="M221" s="27">
        <v>6387.0632999999998</v>
      </c>
      <c r="N221" s="88">
        <v>10915</v>
      </c>
      <c r="O221" s="31">
        <v>434.96129999999999</v>
      </c>
      <c r="P221" s="28">
        <f t="shared" si="19"/>
        <v>20520.77692</v>
      </c>
      <c r="Q221" s="32">
        <f t="shared" si="20"/>
        <v>-17053.567236240444</v>
      </c>
      <c r="R221" s="33">
        <f t="shared" si="21"/>
        <v>-10875.236930389929</v>
      </c>
      <c r="S221" s="63">
        <v>0</v>
      </c>
    </row>
    <row r="222" spans="1:19">
      <c r="A222" s="72" t="s">
        <v>227</v>
      </c>
      <c r="B222" s="34">
        <v>187.8</v>
      </c>
      <c r="C222" s="25">
        <v>20920.919999999998</v>
      </c>
      <c r="D222" s="26">
        <v>4184.1840000000002</v>
      </c>
      <c r="E222" s="87">
        <v>16736.736000000001</v>
      </c>
      <c r="F222" s="86">
        <v>0</v>
      </c>
      <c r="G222" s="25">
        <v>2923.9316944326483</v>
      </c>
      <c r="H222" s="124">
        <v>0</v>
      </c>
      <c r="I222" s="86">
        <v>385.44294474847862</v>
      </c>
      <c r="J222" s="47">
        <f t="shared" si="18"/>
        <v>3309.3746391811269</v>
      </c>
      <c r="K222" s="30">
        <v>1430.9909280000002</v>
      </c>
      <c r="L222" s="27">
        <v>2384.9848800000004</v>
      </c>
      <c r="M222" s="27">
        <v>8755.4050200000001</v>
      </c>
      <c r="N222" s="88"/>
      <c r="O222" s="31">
        <v>596.24622000000011</v>
      </c>
      <c r="P222" s="28">
        <f t="shared" si="19"/>
        <v>13167.627048000002</v>
      </c>
      <c r="Q222" s="32">
        <f t="shared" si="20"/>
        <v>-9858.2524088188748</v>
      </c>
      <c r="R222" s="33">
        <f t="shared" si="21"/>
        <v>-16351.293055251523</v>
      </c>
      <c r="S222" s="63">
        <v>0</v>
      </c>
    </row>
    <row r="223" spans="1:19">
      <c r="A223" s="93" t="s">
        <v>228</v>
      </c>
      <c r="B223" s="34">
        <v>243.6</v>
      </c>
      <c r="C223" s="25">
        <v>27137.040000000001</v>
      </c>
      <c r="D223" s="26">
        <v>5427.4080000000004</v>
      </c>
      <c r="E223" s="87">
        <v>21709.632000000001</v>
      </c>
      <c r="F223" s="86">
        <v>0</v>
      </c>
      <c r="G223" s="25">
        <v>3792.7037314365984</v>
      </c>
      <c r="H223" s="124">
        <v>0</v>
      </c>
      <c r="I223" s="86">
        <v>1220.2380230130809</v>
      </c>
      <c r="J223" s="47">
        <f t="shared" si="18"/>
        <v>5012.9417544496791</v>
      </c>
      <c r="K223" s="30">
        <v>1856.1735360000002</v>
      </c>
      <c r="L223" s="27">
        <v>3093.6225600000002</v>
      </c>
      <c r="M223" s="27">
        <v>11356.85124</v>
      </c>
      <c r="N223" s="88"/>
      <c r="O223" s="31">
        <v>773.40564000000006</v>
      </c>
      <c r="P223" s="28">
        <f t="shared" si="19"/>
        <v>17080.052975999999</v>
      </c>
      <c r="Q223" s="32">
        <f t="shared" si="20"/>
        <v>-12067.11122155032</v>
      </c>
      <c r="R223" s="33">
        <f t="shared" si="21"/>
        <v>-20489.393976986921</v>
      </c>
      <c r="S223" s="63">
        <v>4652</v>
      </c>
    </row>
    <row r="224" spans="1:19">
      <c r="A224" s="72" t="s">
        <v>229</v>
      </c>
      <c r="B224" s="34">
        <v>883.9</v>
      </c>
      <c r="C224" s="25">
        <v>98466.46</v>
      </c>
      <c r="D224" s="26">
        <v>19693.292000000001</v>
      </c>
      <c r="E224" s="87">
        <v>64005.247999999992</v>
      </c>
      <c r="F224" s="86">
        <v>14767.92</v>
      </c>
      <c r="G224" s="25">
        <v>13761.785009100202</v>
      </c>
      <c r="H224" s="124">
        <v>14767.92</v>
      </c>
      <c r="I224" s="86">
        <v>5521.5478717675169</v>
      </c>
      <c r="J224" s="47">
        <f t="shared" si="18"/>
        <v>34051.252880867716</v>
      </c>
      <c r="K224" s="30">
        <v>6735.1058640000001</v>
      </c>
      <c r="L224" s="27">
        <v>11225.176439999999</v>
      </c>
      <c r="M224" s="27">
        <v>41208.213509999994</v>
      </c>
      <c r="N224" s="88">
        <v>44173</v>
      </c>
      <c r="O224" s="31">
        <v>2806.2941099999998</v>
      </c>
      <c r="P224" s="28">
        <f t="shared" si="19"/>
        <v>106147.78992399998</v>
      </c>
      <c r="Q224" s="32">
        <f t="shared" si="20"/>
        <v>-72096.537043132266</v>
      </c>
      <c r="R224" s="33">
        <f t="shared" si="21"/>
        <v>-58483.700128232478</v>
      </c>
      <c r="S224" s="63">
        <v>8666</v>
      </c>
    </row>
    <row r="225" spans="1:19">
      <c r="A225" s="72" t="s">
        <v>230</v>
      </c>
      <c r="B225" s="34">
        <v>635.9</v>
      </c>
      <c r="C225" s="25">
        <v>70839.259999999995</v>
      </c>
      <c r="D225" s="26">
        <v>14167.852000000003</v>
      </c>
      <c r="E225" s="87">
        <v>50098.648000000008</v>
      </c>
      <c r="F225" s="86">
        <v>6572.76</v>
      </c>
      <c r="G225" s="25">
        <v>9900.5759557493147</v>
      </c>
      <c r="H225" s="124">
        <v>6572.76</v>
      </c>
      <c r="I225" s="86">
        <v>3850.8763961371428</v>
      </c>
      <c r="J225" s="47">
        <f t="shared" si="18"/>
        <v>20324.212351886461</v>
      </c>
      <c r="K225" s="30">
        <v>4845.4053840000006</v>
      </c>
      <c r="L225" s="27">
        <v>8075.6756400000013</v>
      </c>
      <c r="M225" s="27">
        <v>29646.230310000003</v>
      </c>
      <c r="N225" s="88">
        <v>41117</v>
      </c>
      <c r="O225" s="31">
        <v>2018.9189100000003</v>
      </c>
      <c r="P225" s="28">
        <f t="shared" si="19"/>
        <v>85703.230244000006</v>
      </c>
      <c r="Q225" s="32">
        <f t="shared" si="20"/>
        <v>-65379.017892113545</v>
      </c>
      <c r="R225" s="33">
        <f t="shared" si="21"/>
        <v>-46247.771603862864</v>
      </c>
      <c r="S225" s="63">
        <v>7223</v>
      </c>
    </row>
    <row r="226" spans="1:19">
      <c r="A226" s="72" t="s">
        <v>231</v>
      </c>
      <c r="B226" s="34">
        <v>607.4</v>
      </c>
      <c r="C226" s="25">
        <v>67664.36</v>
      </c>
      <c r="D226" s="26">
        <v>13532.871999999998</v>
      </c>
      <c r="E226" s="87">
        <v>42028.047999999988</v>
      </c>
      <c r="F226" s="86">
        <v>12103.44</v>
      </c>
      <c r="G226" s="25">
        <v>9456.8483024408433</v>
      </c>
      <c r="H226" s="124">
        <v>12103.44</v>
      </c>
      <c r="I226" s="86">
        <v>974.23009385741398</v>
      </c>
      <c r="J226" s="47">
        <f t="shared" si="18"/>
        <v>22534.518396298259</v>
      </c>
      <c r="K226" s="30">
        <v>4628.2422239999996</v>
      </c>
      <c r="L226" s="27">
        <v>7713.7370399999991</v>
      </c>
      <c r="M226" s="27">
        <v>28317.534659999994</v>
      </c>
      <c r="N226" s="88">
        <v>4103</v>
      </c>
      <c r="O226" s="31">
        <v>1928.4342599999998</v>
      </c>
      <c r="P226" s="28">
        <f t="shared" si="19"/>
        <v>46690.948183999993</v>
      </c>
      <c r="Q226" s="32">
        <f t="shared" si="20"/>
        <v>-24156.429787701734</v>
      </c>
      <c r="R226" s="33">
        <f t="shared" si="21"/>
        <v>-41053.817906142576</v>
      </c>
      <c r="S226" s="63">
        <v>2627</v>
      </c>
    </row>
    <row r="227" spans="1:19">
      <c r="A227" s="72" t="s">
        <v>232</v>
      </c>
      <c r="B227" s="34">
        <v>881.9</v>
      </c>
      <c r="C227" s="25">
        <v>98243.66</v>
      </c>
      <c r="D227" s="26">
        <v>19648.732000000004</v>
      </c>
      <c r="E227" s="87">
        <v>65074.167999999998</v>
      </c>
      <c r="F227" s="86">
        <v>13520.76</v>
      </c>
      <c r="G227" s="25">
        <v>13730.646226411889</v>
      </c>
      <c r="H227" s="124">
        <v>13520.76</v>
      </c>
      <c r="I227" s="86">
        <v>3254.2745954653933</v>
      </c>
      <c r="J227" s="47">
        <f t="shared" ref="J227:J252" si="22">SUM(G227:I227)</f>
        <v>30505.680821877286</v>
      </c>
      <c r="K227" s="30">
        <v>6719.866344</v>
      </c>
      <c r="L227" s="27">
        <v>11199.777240000001</v>
      </c>
      <c r="M227" s="27">
        <v>41114.971709999998</v>
      </c>
      <c r="N227" s="88">
        <v>14987</v>
      </c>
      <c r="O227" s="31">
        <v>2799.9443100000003</v>
      </c>
      <c r="P227" s="28">
        <f t="shared" si="19"/>
        <v>76821.559603999995</v>
      </c>
      <c r="Q227" s="32">
        <f t="shared" si="20"/>
        <v>-46315.878782122709</v>
      </c>
      <c r="R227" s="33">
        <f t="shared" si="21"/>
        <v>-61819.893404534603</v>
      </c>
      <c r="S227" s="63">
        <v>1670</v>
      </c>
    </row>
    <row r="228" spans="1:19">
      <c r="A228" s="72" t="s">
        <v>233</v>
      </c>
      <c r="B228" s="34">
        <v>698.7</v>
      </c>
      <c r="C228" s="25">
        <v>77835.179999999993</v>
      </c>
      <c r="D228" s="26">
        <v>15567.036000000002</v>
      </c>
      <c r="E228" s="87">
        <v>49351.104000000007</v>
      </c>
      <c r="F228" s="86">
        <v>12917.04</v>
      </c>
      <c r="G228" s="25">
        <v>10878.333732162362</v>
      </c>
      <c r="H228" s="124">
        <v>12917.04</v>
      </c>
      <c r="I228" s="86">
        <v>3806.8904199560593</v>
      </c>
      <c r="J228" s="47">
        <f t="shared" si="22"/>
        <v>27602.264152118423</v>
      </c>
      <c r="K228" s="30">
        <v>5323.9263120000005</v>
      </c>
      <c r="L228" s="27">
        <v>8873.2105200000005</v>
      </c>
      <c r="M228" s="27">
        <v>32574.022830000002</v>
      </c>
      <c r="N228" s="88">
        <v>578</v>
      </c>
      <c r="O228" s="31">
        <v>2218.3026300000001</v>
      </c>
      <c r="P228" s="28">
        <f t="shared" si="19"/>
        <v>49567.462292000004</v>
      </c>
      <c r="Q228" s="32">
        <f t="shared" si="20"/>
        <v>-21965.198139881581</v>
      </c>
      <c r="R228" s="33">
        <f t="shared" si="21"/>
        <v>-45544.21358004395</v>
      </c>
      <c r="S228" s="63">
        <v>7777</v>
      </c>
    </row>
    <row r="229" spans="1:19">
      <c r="A229" s="72" t="s">
        <v>234</v>
      </c>
      <c r="B229" s="34">
        <v>624.79999999999995</v>
      </c>
      <c r="C229" s="25">
        <v>69602.720000000001</v>
      </c>
      <c r="D229" s="26">
        <v>13920.544000000002</v>
      </c>
      <c r="E229" s="87">
        <v>49300.335999999996</v>
      </c>
      <c r="F229" s="86">
        <v>6381.84</v>
      </c>
      <c r="G229" s="25">
        <v>9727.7557118291734</v>
      </c>
      <c r="H229" s="124">
        <v>6381.84</v>
      </c>
      <c r="I229" s="86">
        <v>2756.7760147794538</v>
      </c>
      <c r="J229" s="47">
        <f t="shared" si="22"/>
        <v>18866.371726608628</v>
      </c>
      <c r="K229" s="30">
        <v>4760.8260479999999</v>
      </c>
      <c r="L229" s="27">
        <v>7934.7100800000007</v>
      </c>
      <c r="M229" s="27">
        <v>29128.73832</v>
      </c>
      <c r="N229" s="88">
        <v>18701</v>
      </c>
      <c r="O229" s="31">
        <v>1983.6775200000002</v>
      </c>
      <c r="P229" s="28">
        <f t="shared" si="19"/>
        <v>62508.951968000008</v>
      </c>
      <c r="Q229" s="32">
        <f t="shared" si="20"/>
        <v>-43642.580241391377</v>
      </c>
      <c r="R229" s="33">
        <f t="shared" si="21"/>
        <v>-46543.559985220541</v>
      </c>
      <c r="S229" s="63">
        <v>3535</v>
      </c>
    </row>
    <row r="230" spans="1:19">
      <c r="A230" s="72" t="s">
        <v>235</v>
      </c>
      <c r="B230" s="34">
        <v>475.1</v>
      </c>
      <c r="C230" s="25">
        <v>52926.14</v>
      </c>
      <c r="D230" s="26">
        <v>10585.228000000001</v>
      </c>
      <c r="E230" s="87">
        <v>34156.191999999995</v>
      </c>
      <c r="F230" s="86">
        <v>8184.72</v>
      </c>
      <c r="G230" s="25">
        <v>7397.0178276088991</v>
      </c>
      <c r="H230" s="124">
        <v>8184.72</v>
      </c>
      <c r="I230" s="86">
        <v>1868.3153802520837</v>
      </c>
      <c r="J230" s="47">
        <f t="shared" si="22"/>
        <v>17450.053207860983</v>
      </c>
      <c r="K230" s="30">
        <v>3620.1479760000002</v>
      </c>
      <c r="L230" s="27">
        <v>6033.57996</v>
      </c>
      <c r="M230" s="27">
        <v>22149.58959</v>
      </c>
      <c r="N230" s="88"/>
      <c r="O230" s="31">
        <v>1508.39499</v>
      </c>
      <c r="P230" s="28">
        <f t="shared" si="19"/>
        <v>33311.712516</v>
      </c>
      <c r="Q230" s="32">
        <f t="shared" si="20"/>
        <v>-15861.659308139017</v>
      </c>
      <c r="R230" s="33">
        <f t="shared" si="21"/>
        <v>-32287.876619747913</v>
      </c>
      <c r="S230" s="63">
        <v>684</v>
      </c>
    </row>
    <row r="231" spans="1:19">
      <c r="A231" s="72" t="s">
        <v>236</v>
      </c>
      <c r="B231" s="34">
        <v>700.8</v>
      </c>
      <c r="C231" s="25">
        <v>78069.119999999995</v>
      </c>
      <c r="D231" s="26">
        <v>15613.824000000001</v>
      </c>
      <c r="E231" s="87">
        <v>44807.73599999999</v>
      </c>
      <c r="F231" s="86">
        <v>17647.560000000001</v>
      </c>
      <c r="G231" s="25">
        <v>10911.029453985091</v>
      </c>
      <c r="H231" s="124">
        <v>17647.560000000001</v>
      </c>
      <c r="I231" s="86">
        <v>11638.657550650618</v>
      </c>
      <c r="J231" s="47">
        <f t="shared" si="22"/>
        <v>40197.247004635712</v>
      </c>
      <c r="K231" s="30">
        <v>5339.9278079999995</v>
      </c>
      <c r="L231" s="27">
        <v>8899.87968</v>
      </c>
      <c r="M231" s="27">
        <v>32671.926719999996</v>
      </c>
      <c r="N231" s="88">
        <v>3140</v>
      </c>
      <c r="O231" s="31">
        <v>2224.96992</v>
      </c>
      <c r="P231" s="28">
        <f t="shared" si="19"/>
        <v>52276.70412799999</v>
      </c>
      <c r="Q231" s="32">
        <f t="shared" si="20"/>
        <v>-12079.457123364278</v>
      </c>
      <c r="R231" s="33">
        <f t="shared" si="21"/>
        <v>-33169.07844934937</v>
      </c>
      <c r="S231" s="63">
        <v>11304.4</v>
      </c>
    </row>
    <row r="232" spans="1:19">
      <c r="A232" s="72" t="s">
        <v>237</v>
      </c>
      <c r="B232" s="34">
        <v>383.4</v>
      </c>
      <c r="C232" s="25">
        <v>42710.76</v>
      </c>
      <c r="D232" s="26">
        <v>8542.152</v>
      </c>
      <c r="E232" s="87">
        <v>29178.167999999994</v>
      </c>
      <c r="F232" s="86">
        <v>4990.4399999999996</v>
      </c>
      <c r="G232" s="25">
        <v>5969.3046413497195</v>
      </c>
      <c r="H232" s="124">
        <v>4990.4399999999996</v>
      </c>
      <c r="I232" s="86">
        <v>4095.5869497586723</v>
      </c>
      <c r="J232" s="47">
        <f t="shared" si="22"/>
        <v>15055.331591108392</v>
      </c>
      <c r="K232" s="30">
        <v>2921.4159839999998</v>
      </c>
      <c r="L232" s="27">
        <v>4869.0266399999991</v>
      </c>
      <c r="M232" s="27">
        <v>17874.453059999996</v>
      </c>
      <c r="N232" s="88">
        <v>2406</v>
      </c>
      <c r="O232" s="31">
        <v>1217.2566599999998</v>
      </c>
      <c r="P232" s="28">
        <f t="shared" si="19"/>
        <v>29288.152343999995</v>
      </c>
      <c r="Q232" s="32">
        <f t="shared" si="20"/>
        <v>-14232.820752891603</v>
      </c>
      <c r="R232" s="33">
        <f t="shared" si="21"/>
        <v>-25082.581050241322</v>
      </c>
      <c r="S232" s="63">
        <v>2775</v>
      </c>
    </row>
    <row r="233" spans="1:19">
      <c r="A233" s="72" t="s">
        <v>238</v>
      </c>
      <c r="B233" s="34">
        <v>519.5</v>
      </c>
      <c r="C233" s="25">
        <v>57872.3</v>
      </c>
      <c r="D233" s="26">
        <v>11574.46</v>
      </c>
      <c r="E233" s="87">
        <v>38858.559999999998</v>
      </c>
      <c r="F233" s="86">
        <v>7439.28</v>
      </c>
      <c r="G233" s="25">
        <v>8088.29880328946</v>
      </c>
      <c r="H233" s="124">
        <v>7439.28</v>
      </c>
      <c r="I233" s="86">
        <v>5787.2307542779899</v>
      </c>
      <c r="J233" s="47">
        <f t="shared" si="22"/>
        <v>21314.809557567449</v>
      </c>
      <c r="K233" s="30">
        <v>3958.4653199999998</v>
      </c>
      <c r="L233" s="27">
        <v>6597.4421999999995</v>
      </c>
      <c r="M233" s="27">
        <v>24219.557549999998</v>
      </c>
      <c r="N233" s="88">
        <v>2408</v>
      </c>
      <c r="O233" s="31">
        <v>1649.3605499999999</v>
      </c>
      <c r="P233" s="28">
        <f t="shared" si="19"/>
        <v>38832.825620000003</v>
      </c>
      <c r="Q233" s="32">
        <f t="shared" si="20"/>
        <v>-17518.016062432554</v>
      </c>
      <c r="R233" s="33">
        <f t="shared" si="21"/>
        <v>-33071.329245722009</v>
      </c>
      <c r="S233" s="63">
        <v>3188.25</v>
      </c>
    </row>
    <row r="234" spans="1:19">
      <c r="A234" s="72" t="s">
        <v>239</v>
      </c>
      <c r="B234" s="34">
        <v>546.9</v>
      </c>
      <c r="C234" s="25">
        <v>60924.66</v>
      </c>
      <c r="D234" s="26">
        <v>12184.932000000001</v>
      </c>
      <c r="E234" s="87">
        <v>45197.207999999999</v>
      </c>
      <c r="F234" s="86">
        <v>3542.52</v>
      </c>
      <c r="G234" s="25">
        <v>8514.9001261193571</v>
      </c>
      <c r="H234" s="124">
        <v>3542.52</v>
      </c>
      <c r="I234" s="86">
        <v>8031.7365546273522</v>
      </c>
      <c r="J234" s="47">
        <f t="shared" si="22"/>
        <v>20089.15668074671</v>
      </c>
      <c r="K234" s="30">
        <v>4167.246744</v>
      </c>
      <c r="L234" s="27">
        <v>6945.4112399999995</v>
      </c>
      <c r="M234" s="27">
        <v>25496.970209999996</v>
      </c>
      <c r="N234" s="88">
        <v>10020</v>
      </c>
      <c r="O234" s="31">
        <v>1736.3528099999999</v>
      </c>
      <c r="P234" s="28">
        <f t="shared" ref="P234:P249" si="23">O234+N234+M234+L234+K234</f>
        <v>48365.981004000001</v>
      </c>
      <c r="Q234" s="32">
        <f t="shared" ref="Q234:Q249" si="24">J234-P234</f>
        <v>-28276.824323253291</v>
      </c>
      <c r="R234" s="33">
        <f t="shared" si="21"/>
        <v>-37165.471445372648</v>
      </c>
      <c r="S234" s="63">
        <v>2526</v>
      </c>
    </row>
    <row r="235" spans="1:19">
      <c r="A235" s="72" t="s">
        <v>240</v>
      </c>
      <c r="B235" s="34">
        <v>496.9</v>
      </c>
      <c r="C235" s="25">
        <v>55354.66</v>
      </c>
      <c r="D235" s="26">
        <v>11070.932000000001</v>
      </c>
      <c r="E235" s="87">
        <v>40904.647999999994</v>
      </c>
      <c r="F235" s="86">
        <v>3379.08</v>
      </c>
      <c r="G235" s="25">
        <v>7736.4305589115174</v>
      </c>
      <c r="H235" s="124">
        <v>3379.08</v>
      </c>
      <c r="I235" s="86">
        <v>1494.1949259769012</v>
      </c>
      <c r="J235" s="47">
        <f t="shared" si="22"/>
        <v>12609.705484888418</v>
      </c>
      <c r="K235" s="30">
        <v>3786.2587439999998</v>
      </c>
      <c r="L235" s="27">
        <v>6310.4312399999999</v>
      </c>
      <c r="M235" s="27">
        <v>23165.925209999998</v>
      </c>
      <c r="N235" s="88"/>
      <c r="O235" s="31">
        <v>1577.60781</v>
      </c>
      <c r="P235" s="28">
        <f t="shared" si="23"/>
        <v>34840.223003999999</v>
      </c>
      <c r="Q235" s="32">
        <f t="shared" si="24"/>
        <v>-22230.517519111581</v>
      </c>
      <c r="R235" s="33">
        <f t="shared" si="21"/>
        <v>-39410.453074023091</v>
      </c>
      <c r="S235" s="63">
        <v>1741</v>
      </c>
    </row>
    <row r="236" spans="1:19">
      <c r="A236" s="72" t="s">
        <v>241</v>
      </c>
      <c r="B236" s="34">
        <v>550.9</v>
      </c>
      <c r="C236" s="25">
        <v>61370.26</v>
      </c>
      <c r="D236" s="26">
        <v>12274.052000000001</v>
      </c>
      <c r="E236" s="87">
        <v>48276.368000000002</v>
      </c>
      <c r="F236" s="86">
        <v>819.84</v>
      </c>
      <c r="G236" s="25">
        <v>8577.1776914959864</v>
      </c>
      <c r="H236" s="124">
        <v>819.84</v>
      </c>
      <c r="I236" s="86">
        <v>694.19048217429747</v>
      </c>
      <c r="J236" s="47">
        <f t="shared" si="22"/>
        <v>10091.208173670284</v>
      </c>
      <c r="K236" s="30">
        <v>4197.7257840000002</v>
      </c>
      <c r="L236" s="27">
        <v>6996.20964</v>
      </c>
      <c r="M236" s="27">
        <v>25683.453809999999</v>
      </c>
      <c r="N236" s="88"/>
      <c r="O236" s="31">
        <v>1749.05241</v>
      </c>
      <c r="P236" s="28">
        <f t="shared" si="23"/>
        <v>38626.441643999999</v>
      </c>
      <c r="Q236" s="32">
        <f t="shared" si="24"/>
        <v>-28535.233470329717</v>
      </c>
      <c r="R236" s="33">
        <f t="shared" si="21"/>
        <v>-47582.177517825701</v>
      </c>
      <c r="S236" s="63">
        <v>262</v>
      </c>
    </row>
    <row r="237" spans="1:19">
      <c r="A237" s="72" t="s">
        <v>242</v>
      </c>
      <c r="B237" s="34">
        <v>545.79999999999995</v>
      </c>
      <c r="C237" s="25">
        <v>60802.12</v>
      </c>
      <c r="D237" s="26">
        <v>12160.423999999999</v>
      </c>
      <c r="E237" s="87">
        <v>46746.295999999988</v>
      </c>
      <c r="F237" s="86">
        <v>1895.4</v>
      </c>
      <c r="G237" s="25">
        <v>8497.7737956407836</v>
      </c>
      <c r="H237" s="124">
        <v>1895.4</v>
      </c>
      <c r="I237" s="86">
        <v>1538.0252862114864</v>
      </c>
      <c r="J237" s="47">
        <f t="shared" si="22"/>
        <v>11931.19908185227</v>
      </c>
      <c r="K237" s="30">
        <v>4158.8650079999998</v>
      </c>
      <c r="L237" s="27">
        <v>6931.441679999999</v>
      </c>
      <c r="M237" s="27">
        <v>25445.687219999993</v>
      </c>
      <c r="N237" s="88">
        <v>54530</v>
      </c>
      <c r="O237" s="31">
        <v>1732.8604199999997</v>
      </c>
      <c r="P237" s="28">
        <f t="shared" si="23"/>
        <v>92798.854327999987</v>
      </c>
      <c r="Q237" s="32">
        <f t="shared" si="24"/>
        <v>-80867.655246147711</v>
      </c>
      <c r="R237" s="33">
        <f t="shared" si="21"/>
        <v>-45208.270713788501</v>
      </c>
      <c r="S237" s="63">
        <v>3209</v>
      </c>
    </row>
    <row r="238" spans="1:19">
      <c r="A238" s="72" t="s">
        <v>243</v>
      </c>
      <c r="B238" s="34">
        <v>695.2</v>
      </c>
      <c r="C238" s="25">
        <v>77445.279999999999</v>
      </c>
      <c r="D238" s="26">
        <v>15489.056</v>
      </c>
      <c r="E238" s="87">
        <v>53485.184000000001</v>
      </c>
      <c r="F238" s="86">
        <v>8471.0400000000009</v>
      </c>
      <c r="G238" s="25">
        <v>10823.840862457811</v>
      </c>
      <c r="H238" s="124">
        <v>8471.0400000000009</v>
      </c>
      <c r="I238" s="86">
        <v>4150.5737985320147</v>
      </c>
      <c r="J238" s="47">
        <f t="shared" si="22"/>
        <v>23445.454660989828</v>
      </c>
      <c r="K238" s="30">
        <v>5297.2571520000001</v>
      </c>
      <c r="L238" s="27">
        <v>8828.7619200000008</v>
      </c>
      <c r="M238" s="27">
        <v>32410.849679999999</v>
      </c>
      <c r="N238" s="88">
        <v>68682</v>
      </c>
      <c r="O238" s="31">
        <v>2207.1904800000002</v>
      </c>
      <c r="P238" s="28">
        <f t="shared" si="23"/>
        <v>117426.05923200001</v>
      </c>
      <c r="Q238" s="32">
        <f t="shared" si="24"/>
        <v>-93980.60457101019</v>
      </c>
      <c r="R238" s="33">
        <f t="shared" si="21"/>
        <v>-49334.610201467985</v>
      </c>
      <c r="S238" s="63">
        <v>7493</v>
      </c>
    </row>
    <row r="239" spans="1:19">
      <c r="A239" s="72" t="s">
        <v>244</v>
      </c>
      <c r="B239" s="34">
        <v>1039.2</v>
      </c>
      <c r="C239" s="25">
        <v>115766.88</v>
      </c>
      <c r="D239" s="26">
        <v>23153.376000000004</v>
      </c>
      <c r="E239" s="87">
        <v>86047.224000000002</v>
      </c>
      <c r="F239" s="86">
        <v>6566.28</v>
      </c>
      <c r="G239" s="25">
        <v>16179.711484847756</v>
      </c>
      <c r="H239" s="124">
        <v>6566.28</v>
      </c>
      <c r="I239" s="86">
        <v>3851.3732729920366</v>
      </c>
      <c r="J239" s="47">
        <f t="shared" si="22"/>
        <v>26597.364757839794</v>
      </c>
      <c r="K239" s="30">
        <v>7918.454592000001</v>
      </c>
      <c r="L239" s="27">
        <v>13197.424320000002</v>
      </c>
      <c r="M239" s="27">
        <v>48448.439279999999</v>
      </c>
      <c r="N239" s="88">
        <v>61266</v>
      </c>
      <c r="O239" s="31">
        <v>3299.3560800000005</v>
      </c>
      <c r="P239" s="28">
        <f t="shared" si="23"/>
        <v>134129.674272</v>
      </c>
      <c r="Q239" s="32">
        <f t="shared" si="24"/>
        <v>-107532.30951416021</v>
      </c>
      <c r="R239" s="33">
        <f t="shared" si="21"/>
        <v>-82195.850727007972</v>
      </c>
      <c r="S239" s="63">
        <v>14428</v>
      </c>
    </row>
    <row r="240" spans="1:19">
      <c r="A240" s="72" t="s">
        <v>245</v>
      </c>
      <c r="B240" s="34">
        <v>115.6</v>
      </c>
      <c r="C240" s="25">
        <v>12877.84</v>
      </c>
      <c r="D240" s="26">
        <v>2575.5680000000002</v>
      </c>
      <c r="E240" s="87">
        <v>4713.7520000000004</v>
      </c>
      <c r="F240" s="86">
        <v>5588.52</v>
      </c>
      <c r="G240" s="25">
        <v>1799.8216393845269</v>
      </c>
      <c r="H240" s="124">
        <v>5588.52</v>
      </c>
      <c r="I240" s="86">
        <v>1501.2052348175084</v>
      </c>
      <c r="J240" s="47">
        <f t="shared" si="22"/>
        <v>8889.5468742020348</v>
      </c>
      <c r="K240" s="30">
        <v>880.84425600000009</v>
      </c>
      <c r="L240" s="27">
        <v>1468.07376</v>
      </c>
      <c r="M240" s="27">
        <v>5389.3760400000001</v>
      </c>
      <c r="N240" s="88">
        <v>18725</v>
      </c>
      <c r="O240" s="31">
        <v>367.01844</v>
      </c>
      <c r="P240" s="28">
        <f t="shared" si="23"/>
        <v>26830.312495999999</v>
      </c>
      <c r="Q240" s="32">
        <f t="shared" si="24"/>
        <v>-17940.765621797964</v>
      </c>
      <c r="R240" s="33">
        <f t="shared" si="21"/>
        <v>-3212.546765182492</v>
      </c>
      <c r="S240" s="63">
        <v>1398</v>
      </c>
    </row>
    <row r="241" spans="1:19">
      <c r="A241" s="94" t="s">
        <v>246</v>
      </c>
      <c r="B241" s="34">
        <v>105.9</v>
      </c>
      <c r="C241" s="25">
        <v>11797.26</v>
      </c>
      <c r="D241" s="26">
        <v>2359.4520000000002</v>
      </c>
      <c r="E241" s="87">
        <v>6677.0880000000016</v>
      </c>
      <c r="F241" s="86">
        <v>2760.72</v>
      </c>
      <c r="G241" s="25">
        <v>1648.7985433462059</v>
      </c>
      <c r="H241" s="124">
        <v>2760.72</v>
      </c>
      <c r="I241" s="86">
        <v>2101.5926735912044</v>
      </c>
      <c r="J241" s="47">
        <f t="shared" si="22"/>
        <v>6511.1112169374101</v>
      </c>
      <c r="K241" s="30">
        <v>806.93258400000002</v>
      </c>
      <c r="L241" s="27">
        <v>1344.8876400000001</v>
      </c>
      <c r="M241" s="27">
        <v>4937.1533099999997</v>
      </c>
      <c r="N241" s="88"/>
      <c r="O241" s="31">
        <v>336.22191000000004</v>
      </c>
      <c r="P241" s="28">
        <f t="shared" si="23"/>
        <v>7425.195444</v>
      </c>
      <c r="Q241" s="32">
        <f t="shared" si="24"/>
        <v>-914.08422706258989</v>
      </c>
      <c r="R241" s="33">
        <f t="shared" si="21"/>
        <v>-4575.4953264087972</v>
      </c>
      <c r="S241" s="63">
        <v>1178</v>
      </c>
    </row>
    <row r="242" spans="1:19">
      <c r="A242" s="72" t="s">
        <v>247</v>
      </c>
      <c r="B242" s="34">
        <v>387.3</v>
      </c>
      <c r="C242" s="25">
        <v>43145.22</v>
      </c>
      <c r="D242" s="26">
        <v>8629.0439999999999</v>
      </c>
      <c r="E242" s="87">
        <v>22545.455999999998</v>
      </c>
      <c r="F242" s="86">
        <v>11970.72</v>
      </c>
      <c r="G242" s="25">
        <v>6030.025267591931</v>
      </c>
      <c r="H242" s="124">
        <v>11970.72</v>
      </c>
      <c r="I242" s="86">
        <v>3455.3548080421301</v>
      </c>
      <c r="J242" s="47">
        <f t="shared" si="22"/>
        <v>21456.100075634062</v>
      </c>
      <c r="K242" s="30">
        <v>2951.1330480000001</v>
      </c>
      <c r="L242" s="27">
        <v>4918.5550800000001</v>
      </c>
      <c r="M242" s="27">
        <v>18056.274570000001</v>
      </c>
      <c r="N242" s="88">
        <v>27062</v>
      </c>
      <c r="O242" s="31">
        <v>1229.63877</v>
      </c>
      <c r="P242" s="28">
        <f t="shared" si="23"/>
        <v>54217.601468000001</v>
      </c>
      <c r="Q242" s="32">
        <f t="shared" si="24"/>
        <v>-32761.501392365939</v>
      </c>
      <c r="R242" s="33">
        <f t="shared" si="21"/>
        <v>-19090.101191957867</v>
      </c>
      <c r="S242" s="63">
        <v>3401</v>
      </c>
    </row>
    <row r="243" spans="1:19">
      <c r="A243" s="72" t="s">
        <v>248</v>
      </c>
      <c r="B243" s="34">
        <v>511.1</v>
      </c>
      <c r="C243" s="25">
        <v>56936.54</v>
      </c>
      <c r="D243" s="26">
        <v>11387.308000000003</v>
      </c>
      <c r="E243" s="87">
        <v>37495.312000000005</v>
      </c>
      <c r="F243" s="86">
        <v>8053.92</v>
      </c>
      <c r="G243" s="25">
        <v>7957.515915998546</v>
      </c>
      <c r="H243" s="124">
        <v>8053.92</v>
      </c>
      <c r="I243" s="86">
        <v>7401.140745503254</v>
      </c>
      <c r="J243" s="47">
        <f t="shared" si="22"/>
        <v>23412.5766615018</v>
      </c>
      <c r="K243" s="30">
        <v>3894.4593360000008</v>
      </c>
      <c r="L243" s="27">
        <v>6490.7655600000007</v>
      </c>
      <c r="M243" s="27">
        <v>23827.941990000003</v>
      </c>
      <c r="N243" s="88">
        <v>64598</v>
      </c>
      <c r="O243" s="31">
        <v>1622.6913900000002</v>
      </c>
      <c r="P243" s="28">
        <f t="shared" si="23"/>
        <v>100433.85827600001</v>
      </c>
      <c r="Q243" s="32">
        <f t="shared" si="24"/>
        <v>-77021.281614498206</v>
      </c>
      <c r="R243" s="33">
        <f t="shared" si="21"/>
        <v>-30094.171254496752</v>
      </c>
      <c r="S243" s="63">
        <v>6984.3</v>
      </c>
    </row>
    <row r="244" spans="1:19">
      <c r="A244" s="72" t="s">
        <v>249</v>
      </c>
      <c r="B244" s="34">
        <v>504.1</v>
      </c>
      <c r="C244" s="25">
        <v>56156.74</v>
      </c>
      <c r="D244" s="26">
        <v>11231.348000000002</v>
      </c>
      <c r="E244" s="87">
        <v>34999.232000000004</v>
      </c>
      <c r="F244" s="86">
        <v>9926.16</v>
      </c>
      <c r="G244" s="25">
        <v>7848.5301765894474</v>
      </c>
      <c r="H244" s="124">
        <v>9926.16</v>
      </c>
      <c r="I244" s="86">
        <v>7552.1371954873066</v>
      </c>
      <c r="J244" s="47">
        <f t="shared" si="22"/>
        <v>25326.827372076754</v>
      </c>
      <c r="K244" s="30">
        <v>3841.1210160000005</v>
      </c>
      <c r="L244" s="27">
        <v>6401.8683600000004</v>
      </c>
      <c r="M244" s="27">
        <v>23501.595690000002</v>
      </c>
      <c r="N244" s="88">
        <v>16243</v>
      </c>
      <c r="O244" s="31">
        <v>1600.4670900000001</v>
      </c>
      <c r="P244" s="28">
        <f t="shared" si="23"/>
        <v>51588.052155999998</v>
      </c>
      <c r="Q244" s="32">
        <f t="shared" si="24"/>
        <v>-26261.224783923244</v>
      </c>
      <c r="R244" s="33">
        <f t="shared" si="21"/>
        <v>-27447.094804512697</v>
      </c>
      <c r="S244" s="63">
        <v>4805</v>
      </c>
    </row>
    <row r="245" spans="1:19">
      <c r="A245" s="72" t="s">
        <v>250</v>
      </c>
      <c r="B245" s="34">
        <v>369.5</v>
      </c>
      <c r="C245" s="25">
        <v>41162.300000000003</v>
      </c>
      <c r="D245" s="26">
        <v>8232.4599999999991</v>
      </c>
      <c r="E245" s="87">
        <v>31211.32</v>
      </c>
      <c r="F245" s="86">
        <v>1718.52</v>
      </c>
      <c r="G245" s="25">
        <v>5752.8901016659393</v>
      </c>
      <c r="H245" s="124">
        <v>1718.52</v>
      </c>
      <c r="I245" s="86">
        <v>1411.1162552062719</v>
      </c>
      <c r="J245" s="47">
        <f t="shared" si="22"/>
        <v>8882.5263568722112</v>
      </c>
      <c r="K245" s="30">
        <v>2815.5013200000003</v>
      </c>
      <c r="L245" s="27">
        <v>4692.5022000000008</v>
      </c>
      <c r="M245" s="27">
        <v>17226.422549999999</v>
      </c>
      <c r="N245" s="88"/>
      <c r="O245" s="31">
        <v>1173.1255500000002</v>
      </c>
      <c r="P245" s="28">
        <f t="shared" si="23"/>
        <v>25907.551620000002</v>
      </c>
      <c r="Q245" s="32">
        <f t="shared" si="24"/>
        <v>-17025.025263127791</v>
      </c>
      <c r="R245" s="33">
        <f t="shared" si="21"/>
        <v>-29800.203744793729</v>
      </c>
      <c r="S245" s="63">
        <v>6660</v>
      </c>
    </row>
    <row r="246" spans="1:19">
      <c r="A246" s="72" t="s">
        <v>251</v>
      </c>
      <c r="B246" s="34">
        <v>381</v>
      </c>
      <c r="C246" s="25">
        <v>42443.4</v>
      </c>
      <c r="D246" s="26">
        <v>8488.68</v>
      </c>
      <c r="E246" s="87">
        <v>28151.759999999998</v>
      </c>
      <c r="F246" s="86">
        <v>5802.96</v>
      </c>
      <c r="G246" s="25">
        <v>5931.9381021237432</v>
      </c>
      <c r="H246" s="124">
        <v>5802.96</v>
      </c>
      <c r="I246" s="86">
        <v>2594.7087958386223</v>
      </c>
      <c r="J246" s="47">
        <f t="shared" si="22"/>
        <v>14329.606897962365</v>
      </c>
      <c r="K246" s="30">
        <v>2903.1285599999997</v>
      </c>
      <c r="L246" s="27">
        <v>4838.5475999999999</v>
      </c>
      <c r="M246" s="27">
        <v>17762.562899999997</v>
      </c>
      <c r="N246" s="88"/>
      <c r="O246" s="31">
        <v>1209.6369</v>
      </c>
      <c r="P246" s="28">
        <f t="shared" si="23"/>
        <v>26713.875960000001</v>
      </c>
      <c r="Q246" s="32">
        <f t="shared" si="24"/>
        <v>-12384.269062037636</v>
      </c>
      <c r="R246" s="33">
        <f t="shared" si="21"/>
        <v>-25557.051204161377</v>
      </c>
      <c r="S246" s="63">
        <v>2342</v>
      </c>
    </row>
    <row r="247" spans="1:19">
      <c r="A247" s="72" t="s">
        <v>252</v>
      </c>
      <c r="B247" s="34">
        <v>373.08</v>
      </c>
      <c r="C247" s="25">
        <v>41561.111999999994</v>
      </c>
      <c r="D247" s="26">
        <v>8312.2223999999987</v>
      </c>
      <c r="E247" s="87">
        <v>29446.209599999995</v>
      </c>
      <c r="F247" s="86">
        <v>3802.68</v>
      </c>
      <c r="G247" s="25">
        <v>5808.6285226780201</v>
      </c>
      <c r="H247" s="124">
        <v>3802.68</v>
      </c>
      <c r="I247" s="86">
        <v>2331.5883984006896</v>
      </c>
      <c r="J247" s="47">
        <f t="shared" si="22"/>
        <v>11942.896921078711</v>
      </c>
      <c r="K247" s="30">
        <v>2842.7800607999998</v>
      </c>
      <c r="L247" s="27">
        <v>4737.9667679999993</v>
      </c>
      <c r="M247" s="27">
        <v>17393.325371999996</v>
      </c>
      <c r="N247" s="88"/>
      <c r="O247" s="31">
        <v>1184.4916919999998</v>
      </c>
      <c r="P247" s="28">
        <f t="shared" si="23"/>
        <v>26158.563892799993</v>
      </c>
      <c r="Q247" s="32">
        <f t="shared" si="24"/>
        <v>-14215.666971721283</v>
      </c>
      <c r="R247" s="33">
        <f t="shared" si="21"/>
        <v>-27114.621201599304</v>
      </c>
      <c r="S247" s="63">
        <v>3344</v>
      </c>
    </row>
    <row r="248" spans="1:19">
      <c r="A248" s="72" t="s">
        <v>253</v>
      </c>
      <c r="B248" s="34">
        <v>390.8</v>
      </c>
      <c r="C248" s="25">
        <v>43535.12</v>
      </c>
      <c r="D248" s="26">
        <v>8707.0239999999994</v>
      </c>
      <c r="E248" s="87">
        <v>30892.695999999996</v>
      </c>
      <c r="F248" s="86">
        <v>3935.4</v>
      </c>
      <c r="G248" s="25">
        <v>6084.5181372964798</v>
      </c>
      <c r="H248" s="124">
        <v>3935.4</v>
      </c>
      <c r="I248" s="86">
        <v>2191.0409875910586</v>
      </c>
      <c r="J248" s="47">
        <f t="shared" si="22"/>
        <v>12210.959124887539</v>
      </c>
      <c r="K248" s="30">
        <v>2977.8022079999996</v>
      </c>
      <c r="L248" s="27">
        <v>4963.0036799999998</v>
      </c>
      <c r="M248" s="27">
        <v>18219.447719999996</v>
      </c>
      <c r="N248" s="88"/>
      <c r="O248" s="31">
        <v>1240.75092</v>
      </c>
      <c r="P248" s="28">
        <f t="shared" si="23"/>
        <v>27401.004527999998</v>
      </c>
      <c r="Q248" s="32">
        <f t="shared" si="24"/>
        <v>-15190.045403112459</v>
      </c>
      <c r="R248" s="33">
        <f t="shared" si="21"/>
        <v>-28701.655012408937</v>
      </c>
      <c r="S248" s="63">
        <v>5373</v>
      </c>
    </row>
    <row r="249" spans="1:19">
      <c r="A249" s="72" t="s">
        <v>254</v>
      </c>
      <c r="B249" s="34">
        <v>115.8</v>
      </c>
      <c r="C249" s="25">
        <v>12900.12</v>
      </c>
      <c r="D249" s="26">
        <v>2580.0239999999999</v>
      </c>
      <c r="E249" s="87">
        <v>10320.096</v>
      </c>
      <c r="F249" s="86">
        <v>0</v>
      </c>
      <c r="G249" s="25">
        <v>1802.9355176533581</v>
      </c>
      <c r="H249" s="124">
        <v>0</v>
      </c>
      <c r="I249" s="86">
        <v>497.90070814755899</v>
      </c>
      <c r="J249" s="47">
        <f t="shared" si="22"/>
        <v>2300.836225800917</v>
      </c>
      <c r="K249" s="30">
        <v>882.36820799999998</v>
      </c>
      <c r="L249" s="27">
        <v>1470.6136799999999</v>
      </c>
      <c r="M249" s="27">
        <v>5398.7002199999997</v>
      </c>
      <c r="N249" s="88"/>
      <c r="O249" s="31">
        <v>367.65341999999998</v>
      </c>
      <c r="P249" s="28">
        <f t="shared" si="23"/>
        <v>8119.3355279999996</v>
      </c>
      <c r="Q249" s="32">
        <f t="shared" si="24"/>
        <v>-5818.4993021990831</v>
      </c>
      <c r="R249" s="33">
        <f t="shared" si="21"/>
        <v>-9822.1952918524403</v>
      </c>
      <c r="S249" s="63">
        <v>0</v>
      </c>
    </row>
    <row r="250" spans="1:19">
      <c r="A250" s="72" t="s">
        <v>255</v>
      </c>
      <c r="B250" s="34"/>
      <c r="C250" s="25"/>
      <c r="D250" s="26">
        <v>0</v>
      </c>
      <c r="E250" s="87">
        <v>0</v>
      </c>
      <c r="F250" s="86"/>
      <c r="G250" s="25">
        <v>0</v>
      </c>
      <c r="H250" s="124"/>
      <c r="I250" s="86"/>
      <c r="J250" s="47">
        <f t="shared" si="22"/>
        <v>0</v>
      </c>
      <c r="K250" s="30"/>
      <c r="L250" s="27"/>
      <c r="M250" s="27"/>
      <c r="N250" s="88"/>
      <c r="O250" s="31"/>
      <c r="P250" s="28"/>
      <c r="Q250" s="32"/>
      <c r="R250" s="33">
        <f t="shared" si="21"/>
        <v>0</v>
      </c>
      <c r="S250" s="63"/>
    </row>
    <row r="251" spans="1:19">
      <c r="A251" s="72" t="s">
        <v>256</v>
      </c>
      <c r="B251" s="34">
        <v>54.7</v>
      </c>
      <c r="C251" s="25">
        <v>6093.58</v>
      </c>
      <c r="D251" s="26">
        <v>1218.7160000000001</v>
      </c>
      <c r="E251" s="87">
        <v>4110.5839999999998</v>
      </c>
      <c r="F251" s="86">
        <v>764.28</v>
      </c>
      <c r="G251" s="25">
        <v>851.64570652537736</v>
      </c>
      <c r="H251" s="124">
        <v>764.28</v>
      </c>
      <c r="I251" s="86">
        <v>0</v>
      </c>
      <c r="J251" s="47">
        <f t="shared" si="22"/>
        <v>1615.9257065253773</v>
      </c>
      <c r="K251" s="30">
        <v>416.80087200000003</v>
      </c>
      <c r="L251" s="27">
        <v>694.66812000000004</v>
      </c>
      <c r="M251" s="27">
        <v>2550.1632299999997</v>
      </c>
      <c r="N251" s="88"/>
      <c r="O251" s="31">
        <v>173.66703000000001</v>
      </c>
      <c r="P251" s="28">
        <f>O251+N251+M251+L251+K251</f>
        <v>3835.2992519999998</v>
      </c>
      <c r="Q251" s="32">
        <f>J251-P251</f>
        <v>-2219.3735454746225</v>
      </c>
      <c r="R251" s="33">
        <f t="shared" si="21"/>
        <v>-4110.5839999999998</v>
      </c>
      <c r="S251" s="63">
        <v>0</v>
      </c>
    </row>
    <row r="252" spans="1:19" ht="13.5" thickBot="1">
      <c r="A252" s="72" t="s">
        <v>257</v>
      </c>
      <c r="B252" s="34">
        <v>257</v>
      </c>
      <c r="C252" s="25">
        <v>28629.8</v>
      </c>
      <c r="D252" s="26">
        <v>5725.96</v>
      </c>
      <c r="E252" s="87">
        <v>21986.68</v>
      </c>
      <c r="F252" s="86">
        <v>917.16</v>
      </c>
      <c r="G252" s="25">
        <v>3955.4735571009091</v>
      </c>
      <c r="H252" s="124">
        <v>917.16</v>
      </c>
      <c r="I252" s="86">
        <v>0</v>
      </c>
      <c r="J252" s="47">
        <f t="shared" si="22"/>
        <v>4872.6335571009095</v>
      </c>
      <c r="K252" s="30">
        <v>1958.2783200000001</v>
      </c>
      <c r="L252" s="27">
        <v>3263.7972</v>
      </c>
      <c r="M252" s="27">
        <v>11981.5713</v>
      </c>
      <c r="N252" s="88"/>
      <c r="O252" s="31">
        <v>815.94929999999999</v>
      </c>
      <c r="P252" s="28">
        <f>O252+N252+M252+L252+K252</f>
        <v>18019.596120000002</v>
      </c>
      <c r="Q252" s="32">
        <f>J252-P252</f>
        <v>-13146.962562899093</v>
      </c>
      <c r="R252" s="48">
        <f t="shared" si="21"/>
        <v>-21986.68</v>
      </c>
      <c r="S252" s="85">
        <v>0</v>
      </c>
    </row>
    <row r="253" spans="1:19">
      <c r="A253" s="95"/>
      <c r="B253" s="96"/>
      <c r="C253" s="97"/>
      <c r="D253" s="98"/>
      <c r="E253" s="100"/>
      <c r="F253" s="99"/>
      <c r="G253" s="97"/>
      <c r="H253" s="101"/>
      <c r="I253" s="99"/>
      <c r="J253" s="96"/>
      <c r="K253" s="100"/>
      <c r="L253" s="59"/>
      <c r="M253" s="59"/>
      <c r="N253" s="59"/>
      <c r="O253" s="59"/>
      <c r="P253" s="101"/>
      <c r="Q253" s="96"/>
      <c r="R253" s="67"/>
      <c r="S253" s="96"/>
    </row>
    <row r="254" spans="1:19" ht="13.5" thickBot="1">
      <c r="A254" s="78"/>
      <c r="B254" s="85"/>
      <c r="C254" s="102"/>
      <c r="D254" s="103"/>
      <c r="E254" s="105"/>
      <c r="F254" s="104"/>
      <c r="G254" s="102"/>
      <c r="H254" s="106"/>
      <c r="I254" s="104"/>
      <c r="J254" s="85"/>
      <c r="K254" s="105"/>
      <c r="L254" s="60"/>
      <c r="M254" s="60"/>
      <c r="N254" s="60"/>
      <c r="O254" s="60"/>
      <c r="P254" s="106"/>
      <c r="Q254" s="85"/>
      <c r="R254" s="68"/>
      <c r="S254" s="85"/>
    </row>
  </sheetData>
  <mergeCells count="23">
    <mergeCell ref="C1:K1"/>
    <mergeCell ref="C2:K2"/>
    <mergeCell ref="A7:A10"/>
    <mergeCell ref="B7:B10"/>
    <mergeCell ref="C7:C10"/>
    <mergeCell ref="D7:D10"/>
    <mergeCell ref="E7:F8"/>
    <mergeCell ref="G7:G10"/>
    <mergeCell ref="H7:I8"/>
    <mergeCell ref="J7:J10"/>
    <mergeCell ref="Q7:Q10"/>
    <mergeCell ref="R7:R10"/>
    <mergeCell ref="S7:S9"/>
    <mergeCell ref="L9:L10"/>
    <mergeCell ref="M9:M10"/>
    <mergeCell ref="N9:N10"/>
    <mergeCell ref="O9:O10"/>
    <mergeCell ref="P9:P10"/>
    <mergeCell ref="E9:F9"/>
    <mergeCell ref="H9:H10"/>
    <mergeCell ref="I9:I10"/>
    <mergeCell ref="K9:K10"/>
    <mergeCell ref="K7:P8"/>
  </mergeCells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Инфор.на САЙТ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</dc:creator>
  <cp:lastModifiedBy>USER</cp:lastModifiedBy>
  <cp:lastPrinted>2010-09-12T02:50:02Z</cp:lastPrinted>
  <dcterms:created xsi:type="dcterms:W3CDTF">2010-04-03T04:08:20Z</dcterms:created>
  <dcterms:modified xsi:type="dcterms:W3CDTF">2010-11-16T03:22:11Z</dcterms:modified>
</cp:coreProperties>
</file>